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0" windowWidth="11295" windowHeight="6495" activeTab="0"/>
  </bookViews>
  <sheets>
    <sheet name="Projekt" sheetId="1" r:id="rId1"/>
    <sheet name="Príjmy_výdavky" sheetId="2" r:id="rId2"/>
    <sheet name="Majetok_záväzky" sheetId="3" r:id="rId3"/>
    <sheet name="Plán_príjmy_výdavky" sheetId="4" r:id="rId4"/>
    <sheet name="Plán_majetok_záväzky" sheetId="5" r:id="rId5"/>
    <sheet name="Návratnosť" sheetId="6" r:id="rId6"/>
    <sheet name="Životaschopnosť" sheetId="7" state="hidden" r:id="rId7"/>
    <sheet name="List1" sheetId="8" state="hidden" r:id="rId8"/>
    <sheet name="Kritériá" sheetId="9" state="hidden" r:id="rId9"/>
  </sheets>
  <definedNames>
    <definedName name="_xlnm.Print_Area" localSheetId="5">'Návratnosť'!$A$1:$L$23</definedName>
    <definedName name="_xlnm.Print_Area" localSheetId="4">'Plán_majetok_záväzky'!$A$1:$N$40</definedName>
    <definedName name="_xlnm.Print_Area" localSheetId="3">'Plán_príjmy_výdavky'!$A$1:$N$26</definedName>
    <definedName name="_xlnm.Print_Area" localSheetId="1">'Príjmy_výdavky'!$A$1:$H$49</definedName>
  </definedNames>
  <calcPr fullCalcOnLoad="1"/>
</workbook>
</file>

<file path=xl/sharedStrings.xml><?xml version="1.0" encoding="utf-8"?>
<sst xmlns="http://schemas.openxmlformats.org/spreadsheetml/2006/main" count="228" uniqueCount="137">
  <si>
    <t>Č.r.</t>
  </si>
  <si>
    <t>Text</t>
  </si>
  <si>
    <t>10</t>
  </si>
  <si>
    <t>11</t>
  </si>
  <si>
    <t>12</t>
  </si>
  <si>
    <t>13</t>
  </si>
  <si>
    <t>15</t>
  </si>
  <si>
    <t>Č. r.</t>
  </si>
  <si>
    <t>Položka</t>
  </si>
  <si>
    <t>Dlhodobý nehmotný majetok</t>
  </si>
  <si>
    <t>Dlhodobý hmotný majetok</t>
  </si>
  <si>
    <t>Dlhodobý finančný majetok</t>
  </si>
  <si>
    <t>Materiál</t>
  </si>
  <si>
    <t>Tovar</t>
  </si>
  <si>
    <t>Dlhodobé pohľadávky</t>
  </si>
  <si>
    <t>Účty v bankách</t>
  </si>
  <si>
    <t>Záväzky</t>
  </si>
  <si>
    <t>Rezervy</t>
  </si>
  <si>
    <t>Dlhodobé záväzky</t>
  </si>
  <si>
    <t>Bankové úvery dlhodobé</t>
  </si>
  <si>
    <t>Bežné bankové úvery</t>
  </si>
  <si>
    <t/>
  </si>
  <si>
    <t>Názov projektu:</t>
  </si>
  <si>
    <t>Registračný kód projektu:</t>
  </si>
  <si>
    <t>Žiadateľ:</t>
  </si>
  <si>
    <t>IČO:</t>
  </si>
  <si>
    <t>Dátum spracovania:</t>
  </si>
  <si>
    <t>Spracoval:</t>
  </si>
  <si>
    <t>Výpočet</t>
  </si>
  <si>
    <t>Kritériá životaschopnosti:</t>
  </si>
  <si>
    <t>Podľa kritérií ek. životaschopnosti doporučujeme projekt:</t>
  </si>
  <si>
    <t>Podnik svoje dlžobné záväzky splácať</t>
  </si>
  <si>
    <t>Rok</t>
  </si>
  <si>
    <t>ČPK</t>
  </si>
  <si>
    <t>Súčasný stav:</t>
  </si>
  <si>
    <t>Prognózovaný stav:</t>
  </si>
  <si>
    <t>Splatenia investície:</t>
  </si>
  <si>
    <t>Kritériá</t>
  </si>
  <si>
    <t>Popis-rok</t>
  </si>
  <si>
    <t>Restr. číslo</t>
  </si>
  <si>
    <t>SUMA</t>
  </si>
  <si>
    <t>Pohľadávky</t>
  </si>
  <si>
    <t>R.č.</t>
  </si>
  <si>
    <t>Odpisy</t>
  </si>
  <si>
    <t>Rok investovania</t>
  </si>
  <si>
    <t>1</t>
  </si>
  <si>
    <t>Investícia</t>
  </si>
  <si>
    <t>2</t>
  </si>
  <si>
    <t>3</t>
  </si>
  <si>
    <t>4</t>
  </si>
  <si>
    <t>5</t>
  </si>
  <si>
    <t>r.2-r.3</t>
  </si>
  <si>
    <t>6</t>
  </si>
  <si>
    <t>7</t>
  </si>
  <si>
    <t>Daň</t>
  </si>
  <si>
    <t>X</t>
  </si>
  <si>
    <t>8</t>
  </si>
  <si>
    <t>x</t>
  </si>
  <si>
    <t>9</t>
  </si>
  <si>
    <t>Cash flow z projektu</t>
  </si>
  <si>
    <t>Kumulovaný Cash flow z projektu</t>
  </si>
  <si>
    <t>Súčasná hodnota Cash flow z proj.</t>
  </si>
  <si>
    <t>Čistá.súč. hodnota CF</t>
  </si>
  <si>
    <t>Splatenie investície  (ÁNO/NIE)</t>
  </si>
  <si>
    <t>Vyhodnotenie</t>
  </si>
  <si>
    <t>SPOLU</t>
  </si>
  <si>
    <t>Daňova sadzba (0,19)</t>
  </si>
  <si>
    <t>Životaschopnosť projektu</t>
  </si>
  <si>
    <t>Ostatné príjmy</t>
  </si>
  <si>
    <t>Nákup materiálu</t>
  </si>
  <si>
    <t>Nákup tovaru</t>
  </si>
  <si>
    <t>Mzdy</t>
  </si>
  <si>
    <t>Platby do fondov</t>
  </si>
  <si>
    <t>Prevádzková réžia</t>
  </si>
  <si>
    <t>Doplňujúce údaje:</t>
  </si>
  <si>
    <t>Nákladové úroky</t>
  </si>
  <si>
    <t>MAJETOK</t>
  </si>
  <si>
    <t>Nedokončená výroba a polotovary, zvieratá</t>
  </si>
  <si>
    <t>Peniaze a ceniny</t>
  </si>
  <si>
    <t>ZÁVAZKY</t>
  </si>
  <si>
    <t>Úvery</t>
  </si>
  <si>
    <t>Krátkodobé pohľadávky</t>
  </si>
  <si>
    <t>Krátkodobé záväzky</t>
  </si>
  <si>
    <t>Krytie výdavkov príjmami v %:</t>
  </si>
  <si>
    <t>Rentabilita príjmov v %:</t>
  </si>
  <si>
    <t>Celková zadĺženosť majetku v %:</t>
  </si>
  <si>
    <t>Predaj tovaru</t>
  </si>
  <si>
    <t>Predaj výrobkov a služieb</t>
  </si>
  <si>
    <t>Príjmy celkom, r.1 až 3</t>
  </si>
  <si>
    <t>Výdavky celkom, r.5 až 9</t>
  </si>
  <si>
    <t>Rozdiel príjmov a výdavkov, r.4 - r.10</t>
  </si>
  <si>
    <t>Zásoby, r. 5 až 7</t>
  </si>
  <si>
    <t>Krátkodobý finančný majetok, r. 10 až 12</t>
  </si>
  <si>
    <t>Ostatný krátkodobý finančný majetok</t>
  </si>
  <si>
    <t>Priebežné položky (+/-)</t>
  </si>
  <si>
    <t>Opr. položka k odplatne nadob. majetku (aktívna)</t>
  </si>
  <si>
    <t>Majetok celkom, r.1+2+3+4+8+9+-13+14</t>
  </si>
  <si>
    <t>Opr. položka k odplatne nadob. majetku (pasívna)</t>
  </si>
  <si>
    <t>Záväzky celkom, r.16 až 19</t>
  </si>
  <si>
    <t>Rozdiel majetku a záväzkov, r.15-20</t>
  </si>
  <si>
    <t>SKUTOČNOSŤ</t>
  </si>
  <si>
    <t>PROJEKCIA</t>
  </si>
  <si>
    <t>P.č.</t>
  </si>
  <si>
    <t>Ukazovateľ</t>
  </si>
  <si>
    <t>Finančné príjmy</t>
  </si>
  <si>
    <t>Finančné výdavky bez nákladových úrokov</t>
  </si>
  <si>
    <t>©</t>
  </si>
  <si>
    <t>Invest. splat.</t>
  </si>
  <si>
    <t>EBIT</t>
  </si>
  <si>
    <t>Tabuľka č. 6</t>
  </si>
  <si>
    <t>Tabuľka č. 5</t>
  </si>
  <si>
    <t>Rentabilita nákladov v %:</t>
  </si>
  <si>
    <t>r.11 / r.10 z Tab.7 x 100</t>
  </si>
  <si>
    <t>r. 11 / r.4 z Tab. 7 x 100</t>
  </si>
  <si>
    <t>Program je chránený autorským zákon, dňa 20.11.2007</t>
  </si>
  <si>
    <t>Cash flow bez investícií</t>
  </si>
  <si>
    <t>komentár</t>
  </si>
  <si>
    <t>Tabuľka č. 1</t>
  </si>
  <si>
    <t>r.4/r.10 z Tab.2 x 100</t>
  </si>
  <si>
    <t>r.20/r.15 z Tab. 3 x 100</t>
  </si>
  <si>
    <t>Tabuľka č. 3</t>
  </si>
  <si>
    <t>Tabuľka č. 2</t>
  </si>
  <si>
    <t>PRÍJMY A VÝDAVKY - SKUTOČNOSŤ</t>
  </si>
  <si>
    <t>KRITÉRIÁ EKONOMICKEJ ŽIVOTASCHOPNOSTI</t>
  </si>
  <si>
    <t>r. 4 / r. 10 z Tab.2 x 100</t>
  </si>
  <si>
    <t>Program je chránený autorským zákon, dňa 30.11.2007</t>
  </si>
  <si>
    <t>Tabuľka č. 4</t>
  </si>
  <si>
    <t>PLÁN - PRÍJMY A VÝDAVKY</t>
  </si>
  <si>
    <t>PLÁN - MAJETOK ZÁVAZKY</t>
  </si>
  <si>
    <t>Príjmy</t>
  </si>
  <si>
    <t>Výdavky</t>
  </si>
  <si>
    <t>Rentabilita investície v % za proj. obdobie</t>
  </si>
  <si>
    <t>NÁVRATNOSŤ INVESTÍCIE</t>
  </si>
  <si>
    <t>Čistý pracovný kapitál</t>
  </si>
  <si>
    <t>Vypĺňa PPA</t>
  </si>
  <si>
    <t>MAJETOK ZÁVAZKY - SKUTOČNOSŤ</t>
  </si>
  <si>
    <t>Údaje sa uvádzajú v tis. Sk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</si>
</sst>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_ ;[Red]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%"/>
    <numFmt numFmtId="177" formatCode="0.0%"/>
    <numFmt numFmtId="178" formatCode="#,##0.0"/>
  </numFmts>
  <fonts count="60">
    <font>
      <sz val="10"/>
      <name val="Arial CE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b/>
      <sz val="8"/>
      <color indexed="43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14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8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9"/>
      <color indexed="9"/>
      <name val="Arial CE"/>
      <family val="2"/>
    </font>
    <font>
      <b/>
      <sz val="10"/>
      <color indexed="9"/>
      <name val="Arial CE"/>
      <family val="2"/>
    </font>
    <font>
      <b/>
      <sz val="10"/>
      <color indexed="43"/>
      <name val="Arial CE"/>
      <family val="2"/>
    </font>
    <font>
      <b/>
      <sz val="8"/>
      <color indexed="43"/>
      <name val="Arial CE"/>
      <family val="2"/>
    </font>
    <font>
      <b/>
      <u val="single"/>
      <sz val="8"/>
      <name val="Arial CE"/>
      <family val="2"/>
    </font>
    <font>
      <u val="single"/>
      <sz val="8"/>
      <color indexed="12"/>
      <name val="Arial CE"/>
      <family val="2"/>
    </font>
    <font>
      <sz val="12"/>
      <color indexed="56"/>
      <name val="Symbol"/>
      <family val="1"/>
    </font>
    <font>
      <sz val="8"/>
      <color indexed="56"/>
      <name val="Arial CE"/>
      <family val="2"/>
    </font>
    <font>
      <sz val="10"/>
      <color indexed="56"/>
      <name val="Arial CE"/>
      <family val="0"/>
    </font>
    <font>
      <sz val="8"/>
      <color indexed="16"/>
      <name val="Arial CE"/>
      <family val="2"/>
    </font>
    <font>
      <b/>
      <i/>
      <sz val="8"/>
      <name val="Arial CE"/>
      <family val="2"/>
    </font>
    <font>
      <b/>
      <sz val="8"/>
      <color indexed="8"/>
      <name val="Arial"/>
      <family val="2"/>
    </font>
    <font>
      <sz val="8"/>
      <color indexed="43"/>
      <name val="Arial CE"/>
      <family val="2"/>
    </font>
    <font>
      <sz val="10"/>
      <color indexed="43"/>
      <name val="Arial CE"/>
      <family val="2"/>
    </font>
    <font>
      <sz val="10"/>
      <color indexed="13"/>
      <name val="Arial CE"/>
      <family val="2"/>
    </font>
    <font>
      <b/>
      <i/>
      <sz val="8"/>
      <color indexed="10"/>
      <name val="Arial CE"/>
      <family val="2"/>
    </font>
    <font>
      <b/>
      <sz val="14"/>
      <color indexed="10"/>
      <name val="Arial CE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i/>
      <sz val="8"/>
      <name val="Times New Roman"/>
      <family val="1"/>
    </font>
    <font>
      <i/>
      <sz val="8"/>
      <color indexed="56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1" borderId="5" applyNumberFormat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7" fillId="22" borderId="10" xfId="0" applyNumberFormat="1" applyFont="1" applyFill="1" applyBorder="1" applyAlignment="1" applyProtection="1">
      <alignment/>
      <protection hidden="1"/>
    </xf>
    <xf numFmtId="0" fontId="7" fillId="11" borderId="11" xfId="0" applyFont="1" applyFill="1" applyBorder="1" applyAlignment="1" applyProtection="1">
      <alignment horizontal="left" vertical="justify"/>
      <protection hidden="1"/>
    </xf>
    <xf numFmtId="0" fontId="11" fillId="24" borderId="12" xfId="0" applyFont="1" applyFill="1" applyBorder="1" applyAlignment="1" applyProtection="1">
      <alignment/>
      <protection hidden="1"/>
    </xf>
    <xf numFmtId="0" fontId="0" fillId="24" borderId="12" xfId="0" applyFill="1" applyBorder="1" applyAlignment="1" applyProtection="1">
      <alignment/>
      <protection hidden="1"/>
    </xf>
    <xf numFmtId="0" fontId="18" fillId="25" borderId="13" xfId="0" applyFont="1" applyFill="1" applyBorder="1" applyAlignment="1" applyProtection="1">
      <alignment/>
      <protection hidden="1"/>
    </xf>
    <xf numFmtId="0" fontId="19" fillId="25" borderId="12" xfId="0" applyFont="1" applyFill="1" applyBorder="1" applyAlignment="1" applyProtection="1">
      <alignment/>
      <protection hidden="1"/>
    </xf>
    <xf numFmtId="0" fontId="16" fillId="25" borderId="12" xfId="0" applyFont="1" applyFill="1" applyBorder="1" applyAlignment="1" applyProtection="1">
      <alignment/>
      <protection hidden="1"/>
    </xf>
    <xf numFmtId="0" fontId="16" fillId="25" borderId="14" xfId="0" applyFont="1" applyFill="1" applyBorder="1" applyAlignment="1" applyProtection="1">
      <alignment/>
      <protection hidden="1"/>
    </xf>
    <xf numFmtId="0" fontId="20" fillId="25" borderId="15" xfId="0" applyFont="1" applyFill="1" applyBorder="1" applyAlignment="1" applyProtection="1">
      <alignment horizontal="center"/>
      <protection hidden="1"/>
    </xf>
    <xf numFmtId="0" fontId="20" fillId="25" borderId="14" xfId="0" applyFont="1" applyFill="1" applyBorder="1" applyAlignment="1" applyProtection="1">
      <alignment horizontal="center"/>
      <protection hidden="1"/>
    </xf>
    <xf numFmtId="0" fontId="21" fillId="25" borderId="14" xfId="0" applyFont="1" applyFill="1" applyBorder="1" applyAlignment="1" applyProtection="1">
      <alignment horizontal="center"/>
      <protection hidden="1"/>
    </xf>
    <xf numFmtId="0" fontId="7" fillId="24" borderId="13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7" fillId="24" borderId="15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7" fillId="24" borderId="16" xfId="0" applyNumberFormat="1" applyFont="1" applyFill="1" applyBorder="1" applyAlignment="1" applyProtection="1">
      <alignment/>
      <protection locked="0"/>
    </xf>
    <xf numFmtId="0" fontId="17" fillId="26" borderId="15" xfId="0" applyFont="1" applyFill="1" applyBorder="1" applyAlignment="1" applyProtection="1">
      <alignment/>
      <protection locked="0"/>
    </xf>
    <xf numFmtId="49" fontId="7" fillId="24" borderId="11" xfId="0" applyNumberFormat="1" applyFont="1" applyFill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14" fontId="7" fillId="24" borderId="20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6" fillId="0" borderId="0" xfId="56" applyFont="1" applyFill="1" applyBorder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12" fillId="0" borderId="0" xfId="49" applyAlignment="1" applyProtection="1">
      <alignment horizontal="left"/>
      <protection hidden="1"/>
    </xf>
    <xf numFmtId="0" fontId="26" fillId="0" borderId="0" xfId="56" applyFont="1" applyFill="1" applyBorder="1" applyAlignment="1" applyProtection="1">
      <alignment horizontal="center"/>
      <protection hidden="1"/>
    </xf>
    <xf numFmtId="0" fontId="25" fillId="0" borderId="0" xfId="56" applyFont="1" applyFill="1" applyBorder="1" applyProtection="1">
      <alignment/>
      <protection hidden="1"/>
    </xf>
    <xf numFmtId="0" fontId="25" fillId="0" borderId="0" xfId="56" applyFont="1" applyFill="1" applyBorder="1" applyAlignment="1" applyProtection="1">
      <alignment horizontal="center"/>
      <protection hidden="1"/>
    </xf>
    <xf numFmtId="49" fontId="7" fillId="24" borderId="15" xfId="0" applyNumberFormat="1" applyFont="1" applyFill="1" applyBorder="1" applyAlignment="1" applyProtection="1">
      <alignment horizontal="center"/>
      <protection hidden="1"/>
    </xf>
    <xf numFmtId="0" fontId="21" fillId="25" borderId="21" xfId="56" applyFont="1" applyFill="1" applyBorder="1" applyAlignment="1" applyProtection="1">
      <alignment horizontal="center"/>
      <protection hidden="1"/>
    </xf>
    <xf numFmtId="0" fontId="21" fillId="25" borderId="22" xfId="56" applyFont="1" applyFill="1" applyBorder="1" applyAlignment="1" applyProtection="1">
      <alignment horizontal="center"/>
      <protection hidden="1"/>
    </xf>
    <xf numFmtId="0" fontId="21" fillId="25" borderId="20" xfId="56" applyFont="1" applyFill="1" applyBorder="1" applyAlignment="1" applyProtection="1">
      <alignment horizontal="center"/>
      <protection hidden="1"/>
    </xf>
    <xf numFmtId="0" fontId="21" fillId="25" borderId="0" xfId="56" applyFont="1" applyFill="1" applyBorder="1" applyAlignment="1" applyProtection="1">
      <alignment horizontal="center"/>
      <protection hidden="1"/>
    </xf>
    <xf numFmtId="49" fontId="21" fillId="25" borderId="14" xfId="56" applyNumberFormat="1" applyFont="1" applyFill="1" applyBorder="1" applyAlignment="1" applyProtection="1">
      <alignment horizontal="center"/>
      <protection hidden="1"/>
    </xf>
    <xf numFmtId="0" fontId="27" fillId="15" borderId="13" xfId="0" applyNumberFormat="1" applyFont="1" applyFill="1" applyBorder="1" applyAlignment="1" applyProtection="1">
      <alignment horizontal="left"/>
      <protection hidden="1"/>
    </xf>
    <xf numFmtId="0" fontId="27" fillId="15" borderId="12" xfId="0" applyNumberFormat="1" applyFont="1" applyFill="1" applyBorder="1" applyAlignment="1" applyProtection="1">
      <alignment/>
      <protection hidden="1"/>
    </xf>
    <xf numFmtId="0" fontId="27" fillId="15" borderId="15" xfId="0" applyNumberFormat="1" applyFont="1" applyFill="1" applyBorder="1" applyAlignment="1" applyProtection="1">
      <alignment horizontal="center"/>
      <protection hidden="1"/>
    </xf>
    <xf numFmtId="49" fontId="7" fillId="24" borderId="13" xfId="0" applyNumberFormat="1" applyFont="1" applyFill="1" applyBorder="1" applyAlignment="1" applyProtection="1">
      <alignment/>
      <protection hidden="1"/>
    </xf>
    <xf numFmtId="2" fontId="7" fillId="24" borderId="12" xfId="0" applyNumberFormat="1" applyFont="1" applyFill="1" applyBorder="1" applyAlignment="1" applyProtection="1">
      <alignment/>
      <protection hidden="1"/>
    </xf>
    <xf numFmtId="4" fontId="7" fillId="24" borderId="15" xfId="0" applyNumberFormat="1" applyFont="1" applyFill="1" applyBorder="1" applyAlignment="1" applyProtection="1">
      <alignment horizontal="center"/>
      <protection hidden="1"/>
    </xf>
    <xf numFmtId="0" fontId="7" fillId="20" borderId="13" xfId="0" applyFont="1" applyFill="1" applyBorder="1" applyAlignment="1" applyProtection="1">
      <alignment horizontal="left"/>
      <protection hidden="1"/>
    </xf>
    <xf numFmtId="0" fontId="7" fillId="20" borderId="12" xfId="0" applyFont="1" applyFill="1" applyBorder="1" applyAlignment="1" applyProtection="1">
      <alignment horizontal="center"/>
      <protection hidden="1"/>
    </xf>
    <xf numFmtId="0" fontId="7" fillId="20" borderId="15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7" fillId="15" borderId="15" xfId="0" applyFont="1" applyFill="1" applyBorder="1" applyAlignment="1" applyProtection="1">
      <alignment horizontal="center"/>
      <protection hidden="1"/>
    </xf>
    <xf numFmtId="49" fontId="7" fillId="22" borderId="13" xfId="0" applyNumberFormat="1" applyFont="1" applyFill="1" applyBorder="1" applyAlignment="1" applyProtection="1">
      <alignment/>
      <protection hidden="1"/>
    </xf>
    <xf numFmtId="2" fontId="7" fillId="22" borderId="12" xfId="0" applyNumberFormat="1" applyFont="1" applyFill="1" applyBorder="1" applyAlignment="1" applyProtection="1">
      <alignment/>
      <protection hidden="1"/>
    </xf>
    <xf numFmtId="49" fontId="7" fillId="22" borderId="15" xfId="0" applyNumberFormat="1" applyFont="1" applyFill="1" applyBorder="1" applyAlignment="1" applyProtection="1">
      <alignment horizontal="center"/>
      <protection hidden="1"/>
    </xf>
    <xf numFmtId="49" fontId="7" fillId="7" borderId="13" xfId="0" applyNumberFormat="1" applyFont="1" applyFill="1" applyBorder="1" applyAlignment="1" applyProtection="1">
      <alignment/>
      <protection hidden="1"/>
    </xf>
    <xf numFmtId="2" fontId="7" fillId="7" borderId="12" xfId="0" applyNumberFormat="1" applyFont="1" applyFill="1" applyBorder="1" applyAlignment="1" applyProtection="1">
      <alignment/>
      <protection hidden="1"/>
    </xf>
    <xf numFmtId="49" fontId="7" fillId="7" borderId="15" xfId="0" applyNumberFormat="1" applyFont="1" applyFill="1" applyBorder="1" applyAlignment="1" applyProtection="1">
      <alignment horizontal="center"/>
      <protection hidden="1"/>
    </xf>
    <xf numFmtId="49" fontId="8" fillId="7" borderId="13" xfId="0" applyNumberFormat="1" applyFont="1" applyFill="1" applyBorder="1" applyAlignment="1" applyProtection="1">
      <alignment/>
      <protection hidden="1"/>
    </xf>
    <xf numFmtId="2" fontId="8" fillId="7" borderId="12" xfId="0" applyNumberFormat="1" applyFont="1" applyFill="1" applyBorder="1" applyAlignment="1" applyProtection="1">
      <alignment/>
      <protection hidden="1"/>
    </xf>
    <xf numFmtId="49" fontId="7" fillId="22" borderId="15" xfId="0" applyNumberFormat="1" applyFont="1" applyFill="1" applyBorder="1" applyAlignment="1" applyProtection="1">
      <alignment horizontal="center" vertical="justify"/>
      <protection hidden="1"/>
    </xf>
    <xf numFmtId="3" fontId="8" fillId="7" borderId="15" xfId="0" applyNumberFormat="1" applyFont="1" applyFill="1" applyBorder="1" applyAlignment="1" applyProtection="1">
      <alignment horizontal="center"/>
      <protection hidden="1"/>
    </xf>
    <xf numFmtId="49" fontId="7" fillId="7" borderId="15" xfId="0" applyNumberFormat="1" applyFont="1" applyFill="1" applyBorder="1" applyAlignment="1" applyProtection="1">
      <alignment horizontal="center" vertical="justify"/>
      <protection hidden="1"/>
    </xf>
    <xf numFmtId="0" fontId="7" fillId="7" borderId="11" xfId="0" applyFont="1" applyFill="1" applyBorder="1" applyAlignment="1" applyProtection="1">
      <alignment horizontal="center"/>
      <protection hidden="1"/>
    </xf>
    <xf numFmtId="4" fontId="7" fillId="22" borderId="10" xfId="0" applyNumberFormat="1" applyFont="1" applyFill="1" applyBorder="1" applyAlignment="1" applyProtection="1">
      <alignment horizontal="center"/>
      <protection hidden="1"/>
    </xf>
    <xf numFmtId="4" fontId="7" fillId="22" borderId="23" xfId="0" applyNumberFormat="1" applyFont="1" applyFill="1" applyBorder="1" applyAlignment="1" applyProtection="1">
      <alignment horizontal="center"/>
      <protection hidden="1"/>
    </xf>
    <xf numFmtId="0" fontId="0" fillId="22" borderId="19" xfId="0" applyFill="1" applyBorder="1" applyAlignment="1" applyProtection="1">
      <alignment/>
      <protection hidden="1"/>
    </xf>
    <xf numFmtId="0" fontId="7" fillId="11" borderId="15" xfId="0" applyFont="1" applyFill="1" applyBorder="1" applyAlignment="1" applyProtection="1">
      <alignment/>
      <protection locked="0"/>
    </xf>
    <xf numFmtId="0" fontId="7" fillId="22" borderId="15" xfId="0" applyFont="1" applyFill="1" applyBorder="1" applyAlignment="1" applyProtection="1">
      <alignment horizontal="center"/>
      <protection hidden="1"/>
    </xf>
    <xf numFmtId="0" fontId="7" fillId="22" borderId="13" xfId="0" applyFont="1" applyFill="1" applyBorder="1" applyAlignment="1" applyProtection="1">
      <alignment horizontal="right"/>
      <protection hidden="1"/>
    </xf>
    <xf numFmtId="0" fontId="7" fillId="22" borderId="14" xfId="0" applyFont="1" applyFill="1" applyBorder="1" applyAlignment="1" applyProtection="1">
      <alignment horizontal="left"/>
      <protection hidden="1"/>
    </xf>
    <xf numFmtId="0" fontId="31" fillId="22" borderId="24" xfId="0" applyFont="1" applyFill="1" applyBorder="1" applyAlignment="1" applyProtection="1">
      <alignment/>
      <protection hidden="1"/>
    </xf>
    <xf numFmtId="0" fontId="31" fillId="22" borderId="10" xfId="0" applyFont="1" applyFill="1" applyBorder="1" applyAlignment="1" applyProtection="1">
      <alignment/>
      <protection hidden="1"/>
    </xf>
    <xf numFmtId="0" fontId="31" fillId="22" borderId="23" xfId="0" applyFont="1" applyFill="1" applyBorder="1" applyAlignment="1" applyProtection="1">
      <alignment/>
      <protection hidden="1"/>
    </xf>
    <xf numFmtId="0" fontId="32" fillId="24" borderId="14" xfId="0" applyFont="1" applyFill="1" applyBorder="1" applyAlignment="1" applyProtection="1">
      <alignment/>
      <protection hidden="1"/>
    </xf>
    <xf numFmtId="0" fontId="15" fillId="11" borderId="16" xfId="56" applyFont="1" applyFill="1" applyBorder="1" applyProtection="1">
      <alignment/>
      <protection hidden="1"/>
    </xf>
    <xf numFmtId="0" fontId="15" fillId="11" borderId="20" xfId="56" applyFont="1" applyFill="1" applyBorder="1" applyProtection="1">
      <alignment/>
      <protection hidden="1"/>
    </xf>
    <xf numFmtId="0" fontId="7" fillId="27" borderId="22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11" borderId="18" xfId="0" applyFont="1" applyFill="1" applyBorder="1" applyAlignment="1" applyProtection="1">
      <alignment/>
      <protection hidden="1"/>
    </xf>
    <xf numFmtId="0" fontId="8" fillId="11" borderId="18" xfId="0" applyFont="1" applyFill="1" applyBorder="1" applyAlignment="1" applyProtection="1">
      <alignment/>
      <protection hidden="1"/>
    </xf>
    <xf numFmtId="0" fontId="9" fillId="11" borderId="18" xfId="0" applyFont="1" applyFill="1" applyBorder="1" applyAlignment="1" applyProtection="1">
      <alignment horizontal="right"/>
      <protection hidden="1"/>
    </xf>
    <xf numFmtId="4" fontId="10" fillId="11" borderId="18" xfId="0" applyNumberFormat="1" applyFont="1" applyFill="1" applyBorder="1" applyAlignment="1" applyProtection="1">
      <alignment horizontal="right"/>
      <protection hidden="1"/>
    </xf>
    <xf numFmtId="4" fontId="10" fillId="11" borderId="18" xfId="0" applyNumberFormat="1" applyFont="1" applyFill="1" applyBorder="1" applyAlignment="1" applyProtection="1">
      <alignment/>
      <protection hidden="1"/>
    </xf>
    <xf numFmtId="4" fontId="10" fillId="11" borderId="24" xfId="0" applyNumberFormat="1" applyFont="1" applyFill="1" applyBorder="1" applyAlignment="1" applyProtection="1">
      <alignment/>
      <protection hidden="1"/>
    </xf>
    <xf numFmtId="0" fontId="7" fillId="11" borderId="19" xfId="0" applyFont="1" applyFill="1" applyBorder="1" applyAlignment="1" applyProtection="1">
      <alignment/>
      <protection hidden="1"/>
    </xf>
    <xf numFmtId="0" fontId="7" fillId="11" borderId="0" xfId="0" applyFont="1" applyFill="1" applyBorder="1" applyAlignment="1" applyProtection="1">
      <alignment/>
      <protection hidden="1"/>
    </xf>
    <xf numFmtId="4" fontId="9" fillId="11" borderId="0" xfId="0" applyNumberFormat="1" applyFont="1" applyFill="1" applyBorder="1" applyAlignment="1" applyProtection="1">
      <alignment horizontal="right"/>
      <protection hidden="1"/>
    </xf>
    <xf numFmtId="4" fontId="9" fillId="11" borderId="0" xfId="0" applyNumberFormat="1" applyFont="1" applyFill="1" applyBorder="1" applyAlignment="1" applyProtection="1">
      <alignment/>
      <protection hidden="1"/>
    </xf>
    <xf numFmtId="4" fontId="9" fillId="11" borderId="10" xfId="0" applyNumberFormat="1" applyFont="1" applyFill="1" applyBorder="1" applyAlignment="1" applyProtection="1">
      <alignment/>
      <protection hidden="1"/>
    </xf>
    <xf numFmtId="0" fontId="10" fillId="24" borderId="19" xfId="0" applyFont="1" applyFill="1" applyBorder="1" applyAlignment="1" applyProtection="1">
      <alignment/>
      <protection hidden="1"/>
    </xf>
    <xf numFmtId="0" fontId="7" fillId="24" borderId="0" xfId="0" applyFont="1" applyFill="1" applyBorder="1" applyAlignment="1" applyProtection="1">
      <alignment/>
      <protection hidden="1"/>
    </xf>
    <xf numFmtId="4" fontId="9" fillId="24" borderId="0" xfId="0" applyNumberFormat="1" applyFont="1" applyFill="1" applyBorder="1" applyAlignment="1" applyProtection="1">
      <alignment horizontal="right"/>
      <protection hidden="1"/>
    </xf>
    <xf numFmtId="4" fontId="9" fillId="24" borderId="0" xfId="0" applyNumberFormat="1" applyFont="1" applyFill="1" applyBorder="1" applyAlignment="1" applyProtection="1">
      <alignment/>
      <protection hidden="1"/>
    </xf>
    <xf numFmtId="4" fontId="9" fillId="24" borderId="10" xfId="0" applyNumberFormat="1" applyFont="1" applyFill="1" applyBorder="1" applyAlignment="1" applyProtection="1">
      <alignment/>
      <protection hidden="1"/>
    </xf>
    <xf numFmtId="0" fontId="7" fillId="24" borderId="22" xfId="0" applyFont="1" applyFill="1" applyBorder="1" applyAlignment="1" applyProtection="1">
      <alignment/>
      <protection hidden="1"/>
    </xf>
    <xf numFmtId="4" fontId="9" fillId="24" borderId="22" xfId="0" applyNumberFormat="1" applyFont="1" applyFill="1" applyBorder="1" applyAlignment="1" applyProtection="1">
      <alignment/>
      <protection hidden="1"/>
    </xf>
    <xf numFmtId="4" fontId="9" fillId="24" borderId="23" xfId="0" applyNumberFormat="1" applyFont="1" applyFill="1" applyBorder="1" applyAlignment="1" applyProtection="1">
      <alignment/>
      <protection hidden="1"/>
    </xf>
    <xf numFmtId="0" fontId="6" fillId="25" borderId="15" xfId="0" applyFont="1" applyFill="1" applyBorder="1" applyAlignment="1" applyProtection="1">
      <alignment horizontal="center"/>
      <protection hidden="1"/>
    </xf>
    <xf numFmtId="0" fontId="2" fillId="11" borderId="18" xfId="0" applyFont="1" applyFill="1" applyBorder="1" applyAlignment="1" applyProtection="1">
      <alignment/>
      <protection hidden="1"/>
    </xf>
    <xf numFmtId="0" fontId="3" fillId="11" borderId="18" xfId="0" applyFont="1" applyFill="1" applyBorder="1" applyAlignment="1" applyProtection="1">
      <alignment/>
      <protection hidden="1"/>
    </xf>
    <xf numFmtId="0" fontId="2" fillId="11" borderId="18" xfId="0" applyFont="1" applyFill="1" applyBorder="1" applyAlignment="1" applyProtection="1">
      <alignment horizontal="right"/>
      <protection hidden="1"/>
    </xf>
    <xf numFmtId="4" fontId="3" fillId="11" borderId="18" xfId="0" applyNumberFormat="1" applyFont="1" applyFill="1" applyBorder="1" applyAlignment="1" applyProtection="1">
      <alignment horizontal="right"/>
      <protection hidden="1"/>
    </xf>
    <xf numFmtId="4" fontId="3" fillId="11" borderId="18" xfId="0" applyNumberFormat="1" applyFont="1" applyFill="1" applyBorder="1" applyAlignment="1" applyProtection="1">
      <alignment/>
      <protection hidden="1"/>
    </xf>
    <xf numFmtId="4" fontId="3" fillId="11" borderId="24" xfId="0" applyNumberFormat="1" applyFont="1" applyFill="1" applyBorder="1" applyAlignment="1" applyProtection="1">
      <alignment/>
      <protection hidden="1"/>
    </xf>
    <xf numFmtId="0" fontId="2" fillId="11" borderId="19" xfId="0" applyFont="1" applyFill="1" applyBorder="1" applyAlignment="1" applyProtection="1">
      <alignment/>
      <protection hidden="1"/>
    </xf>
    <xf numFmtId="0" fontId="2" fillId="11" borderId="0" xfId="0" applyFont="1" applyFill="1" applyBorder="1" applyAlignment="1" applyProtection="1">
      <alignment/>
      <protection hidden="1"/>
    </xf>
    <xf numFmtId="4" fontId="2" fillId="11" borderId="0" xfId="0" applyNumberFormat="1" applyFont="1" applyFill="1" applyBorder="1" applyAlignment="1" applyProtection="1">
      <alignment horizontal="right"/>
      <protection hidden="1"/>
    </xf>
    <xf numFmtId="4" fontId="2" fillId="11" borderId="0" xfId="0" applyNumberFormat="1" applyFont="1" applyFill="1" applyBorder="1" applyAlignment="1" applyProtection="1">
      <alignment/>
      <protection hidden="1"/>
    </xf>
    <xf numFmtId="4" fontId="2" fillId="11" borderId="10" xfId="0" applyNumberFormat="1" applyFont="1" applyFill="1" applyBorder="1" applyAlignment="1" applyProtection="1">
      <alignment/>
      <protection hidden="1"/>
    </xf>
    <xf numFmtId="0" fontId="3" fillId="24" borderId="19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/>
      <protection hidden="1"/>
    </xf>
    <xf numFmtId="4" fontId="2" fillId="24" borderId="0" xfId="0" applyNumberFormat="1" applyFont="1" applyFill="1" applyBorder="1" applyAlignment="1" applyProtection="1">
      <alignment horizontal="right"/>
      <protection hidden="1"/>
    </xf>
    <xf numFmtId="4" fontId="2" fillId="24" borderId="0" xfId="0" applyNumberFormat="1" applyFont="1" applyFill="1" applyBorder="1" applyAlignment="1" applyProtection="1">
      <alignment/>
      <protection hidden="1"/>
    </xf>
    <xf numFmtId="4" fontId="2" fillId="24" borderId="10" xfId="0" applyNumberFormat="1" applyFont="1" applyFill="1" applyBorder="1" applyAlignment="1" applyProtection="1">
      <alignment/>
      <protection hidden="1"/>
    </xf>
    <xf numFmtId="4" fontId="2" fillId="24" borderId="22" xfId="0" applyNumberFormat="1" applyFont="1" applyFill="1" applyBorder="1" applyAlignment="1" applyProtection="1">
      <alignment/>
      <protection hidden="1"/>
    </xf>
    <xf numFmtId="0" fontId="4" fillId="25" borderId="13" xfId="0" applyFont="1" applyFill="1" applyBorder="1" applyAlignment="1" applyProtection="1">
      <alignment/>
      <protection hidden="1"/>
    </xf>
    <xf numFmtId="0" fontId="4" fillId="25" borderId="14" xfId="0" applyFont="1" applyFill="1" applyBorder="1" applyAlignment="1" applyProtection="1">
      <alignment/>
      <protection hidden="1"/>
    </xf>
    <xf numFmtId="0" fontId="4" fillId="25" borderId="12" xfId="0" applyFont="1" applyFill="1" applyBorder="1" applyAlignment="1" applyProtection="1">
      <alignment horizontal="center"/>
      <protection hidden="1"/>
    </xf>
    <xf numFmtId="0" fontId="5" fillId="22" borderId="25" xfId="0" applyFont="1" applyFill="1" applyBorder="1" applyAlignment="1" applyProtection="1">
      <alignment/>
      <protection hidden="1"/>
    </xf>
    <xf numFmtId="0" fontId="5" fillId="22" borderId="26" xfId="0" applyFont="1" applyFill="1" applyBorder="1" applyAlignment="1" applyProtection="1">
      <alignment/>
      <protection hidden="1"/>
    </xf>
    <xf numFmtId="0" fontId="8" fillId="8" borderId="19" xfId="0" applyFont="1" applyFill="1" applyBorder="1" applyAlignment="1" applyProtection="1">
      <alignment/>
      <protection hidden="1"/>
    </xf>
    <xf numFmtId="0" fontId="8" fillId="8" borderId="0" xfId="0" applyFont="1" applyFill="1" applyBorder="1" applyAlignment="1" applyProtection="1">
      <alignment/>
      <protection hidden="1"/>
    </xf>
    <xf numFmtId="0" fontId="7" fillId="22" borderId="27" xfId="0" applyFont="1" applyFill="1" applyBorder="1" applyAlignment="1" applyProtection="1">
      <alignment/>
      <protection hidden="1"/>
    </xf>
    <xf numFmtId="0" fontId="7" fillId="22" borderId="28" xfId="0" applyFont="1" applyFill="1" applyBorder="1" applyAlignment="1" applyProtection="1">
      <alignment/>
      <protection hidden="1"/>
    </xf>
    <xf numFmtId="0" fontId="28" fillId="7" borderId="19" xfId="0" applyFont="1" applyFill="1" applyBorder="1" applyAlignment="1" applyProtection="1">
      <alignment/>
      <protection hidden="1"/>
    </xf>
    <xf numFmtId="0" fontId="28" fillId="7" borderId="0" xfId="0" applyFont="1" applyFill="1" applyBorder="1" applyAlignment="1" applyProtection="1">
      <alignment/>
      <protection hidden="1"/>
    </xf>
    <xf numFmtId="0" fontId="8" fillId="11" borderId="21" xfId="0" applyFont="1" applyFill="1" applyBorder="1" applyAlignment="1" applyProtection="1">
      <alignment/>
      <protection hidden="1"/>
    </xf>
    <xf numFmtId="0" fontId="8" fillId="11" borderId="22" xfId="0" applyFont="1" applyFill="1" applyBorder="1" applyAlignment="1" applyProtection="1">
      <alignment/>
      <protection hidden="1"/>
    </xf>
    <xf numFmtId="0" fontId="8" fillId="8" borderId="17" xfId="0" applyFont="1" applyFill="1" applyBorder="1" applyAlignment="1" applyProtection="1">
      <alignment/>
      <protection hidden="1"/>
    </xf>
    <xf numFmtId="0" fontId="8" fillId="8" borderId="18" xfId="0" applyFont="1" applyFill="1" applyBorder="1" applyAlignment="1" applyProtection="1">
      <alignment/>
      <protection hidden="1"/>
    </xf>
    <xf numFmtId="0" fontId="8" fillId="11" borderId="19" xfId="0" applyFont="1" applyFill="1" applyBorder="1" applyAlignment="1" applyProtection="1">
      <alignment/>
      <protection hidden="1"/>
    </xf>
    <xf numFmtId="0" fontId="8" fillId="11" borderId="0" xfId="0" applyFont="1" applyFill="1" applyBorder="1" applyAlignment="1" applyProtection="1">
      <alignment/>
      <protection hidden="1"/>
    </xf>
    <xf numFmtId="0" fontId="8" fillId="15" borderId="13" xfId="0" applyFont="1" applyFill="1" applyBorder="1" applyAlignment="1" applyProtection="1">
      <alignment/>
      <protection hidden="1"/>
    </xf>
    <xf numFmtId="0" fontId="8" fillId="15" borderId="12" xfId="0" applyFont="1" applyFill="1" applyBorder="1" applyAlignment="1" applyProtection="1">
      <alignment/>
      <protection hidden="1"/>
    </xf>
    <xf numFmtId="0" fontId="30" fillId="25" borderId="13" xfId="0" applyFont="1" applyFill="1" applyBorder="1" applyAlignment="1" applyProtection="1">
      <alignment/>
      <protection hidden="1"/>
    </xf>
    <xf numFmtId="0" fontId="30" fillId="25" borderId="12" xfId="0" applyFont="1" applyFill="1" applyBorder="1" applyAlignment="1" applyProtection="1">
      <alignment/>
      <protection hidden="1"/>
    </xf>
    <xf numFmtId="0" fontId="7" fillId="22" borderId="21" xfId="0" applyFont="1" applyFill="1" applyBorder="1" applyAlignment="1" applyProtection="1">
      <alignment/>
      <protection hidden="1"/>
    </xf>
    <xf numFmtId="0" fontId="7" fillId="22" borderId="22" xfId="0" applyFont="1" applyFill="1" applyBorder="1" applyAlignment="1" applyProtection="1">
      <alignment/>
      <protection hidden="1"/>
    </xf>
    <xf numFmtId="0" fontId="5" fillId="22" borderId="19" xfId="0" applyFont="1" applyFill="1" applyBorder="1" applyAlignment="1" applyProtection="1">
      <alignment/>
      <protection hidden="1"/>
    </xf>
    <xf numFmtId="0" fontId="5" fillId="22" borderId="0" xfId="0" applyFont="1" applyFill="1" applyBorder="1" applyAlignment="1" applyProtection="1">
      <alignment/>
      <protection hidden="1"/>
    </xf>
    <xf numFmtId="0" fontId="29" fillId="7" borderId="21" xfId="0" applyFont="1" applyFill="1" applyBorder="1" applyAlignment="1" applyProtection="1">
      <alignment/>
      <protection hidden="1"/>
    </xf>
    <xf numFmtId="0" fontId="29" fillId="7" borderId="22" xfId="0" applyFont="1" applyFill="1" applyBorder="1" applyAlignment="1" applyProtection="1">
      <alignment/>
      <protection hidden="1"/>
    </xf>
    <xf numFmtId="0" fontId="29" fillId="7" borderId="19" xfId="0" applyFont="1" applyFill="1" applyBorder="1" applyAlignment="1" applyProtection="1">
      <alignment/>
      <protection hidden="1"/>
    </xf>
    <xf numFmtId="0" fontId="29" fillId="7" borderId="0" xfId="0" applyFont="1" applyFill="1" applyBorder="1" applyAlignment="1" applyProtection="1">
      <alignment/>
      <protection hidden="1"/>
    </xf>
    <xf numFmtId="0" fontId="29" fillId="15" borderId="13" xfId="0" applyFont="1" applyFill="1" applyBorder="1" applyAlignment="1" applyProtection="1">
      <alignment/>
      <protection hidden="1"/>
    </xf>
    <xf numFmtId="0" fontId="29" fillId="15" borderId="12" xfId="0" applyFont="1" applyFill="1" applyBorder="1" applyAlignment="1" applyProtection="1">
      <alignment/>
      <protection hidden="1"/>
    </xf>
    <xf numFmtId="0" fontId="4" fillId="25" borderId="13" xfId="0" applyFont="1" applyFill="1" applyBorder="1" applyAlignment="1" applyProtection="1">
      <alignment/>
      <protection hidden="1"/>
    </xf>
    <xf numFmtId="0" fontId="4" fillId="25" borderId="12" xfId="0" applyFont="1" applyFill="1" applyBorder="1" applyAlignment="1" applyProtection="1">
      <alignment/>
      <protection hidden="1"/>
    </xf>
    <xf numFmtId="0" fontId="5" fillId="22" borderId="21" xfId="0" applyFont="1" applyFill="1" applyBorder="1" applyAlignment="1" applyProtection="1">
      <alignment/>
      <protection hidden="1"/>
    </xf>
    <xf numFmtId="0" fontId="5" fillId="22" borderId="22" xfId="0" applyFont="1" applyFill="1" applyBorder="1" applyAlignment="1" applyProtection="1">
      <alignment/>
      <protection hidden="1"/>
    </xf>
    <xf numFmtId="0" fontId="0" fillId="22" borderId="17" xfId="0" applyFill="1" applyBorder="1" applyAlignment="1" applyProtection="1">
      <alignment/>
      <protection hidden="1"/>
    </xf>
    <xf numFmtId="0" fontId="31" fillId="22" borderId="18" xfId="0" applyFont="1" applyFill="1" applyBorder="1" applyAlignment="1" applyProtection="1">
      <alignment/>
      <protection hidden="1"/>
    </xf>
    <xf numFmtId="0" fontId="31" fillId="22" borderId="0" xfId="0" applyFont="1" applyFill="1" applyBorder="1" applyAlignment="1" applyProtection="1">
      <alignment/>
      <protection hidden="1"/>
    </xf>
    <xf numFmtId="0" fontId="0" fillId="22" borderId="21" xfId="0" applyFill="1" applyBorder="1" applyAlignment="1" applyProtection="1">
      <alignment/>
      <protection hidden="1"/>
    </xf>
    <xf numFmtId="0" fontId="31" fillId="22" borderId="22" xfId="0" applyFont="1" applyFill="1" applyBorder="1" applyAlignment="1" applyProtection="1">
      <alignment/>
      <protection hidden="1"/>
    </xf>
    <xf numFmtId="0" fontId="23" fillId="0" borderId="0" xfId="49" applyFont="1" applyAlignment="1" applyProtection="1">
      <alignment horizontal="left"/>
      <protection hidden="1"/>
    </xf>
    <xf numFmtId="49" fontId="7" fillId="24" borderId="0" xfId="0" applyNumberFormat="1" applyFont="1" applyFill="1" applyAlignment="1" applyProtection="1">
      <alignment/>
      <protection locked="0"/>
    </xf>
    <xf numFmtId="0" fontId="8" fillId="8" borderId="10" xfId="0" applyFont="1" applyFill="1" applyBorder="1" applyAlignment="1" applyProtection="1">
      <alignment/>
      <protection hidden="1"/>
    </xf>
    <xf numFmtId="0" fontId="7" fillId="22" borderId="29" xfId="0" applyFont="1" applyFill="1" applyBorder="1" applyAlignment="1" applyProtection="1">
      <alignment/>
      <protection hidden="1"/>
    </xf>
    <xf numFmtId="0" fontId="28" fillId="7" borderId="10" xfId="0" applyFont="1" applyFill="1" applyBorder="1" applyAlignment="1" applyProtection="1">
      <alignment/>
      <protection hidden="1"/>
    </xf>
    <xf numFmtId="0" fontId="8" fillId="11" borderId="23" xfId="0" applyFont="1" applyFill="1" applyBorder="1" applyAlignment="1" applyProtection="1">
      <alignment/>
      <protection hidden="1"/>
    </xf>
    <xf numFmtId="0" fontId="8" fillId="8" borderId="24" xfId="0" applyFont="1" applyFill="1" applyBorder="1" applyAlignment="1" applyProtection="1">
      <alignment/>
      <protection hidden="1"/>
    </xf>
    <xf numFmtId="0" fontId="8" fillId="11" borderId="10" xfId="0" applyFont="1" applyFill="1" applyBorder="1" applyAlignment="1" applyProtection="1">
      <alignment/>
      <protection hidden="1"/>
    </xf>
    <xf numFmtId="0" fontId="8" fillId="15" borderId="14" xfId="0" applyFont="1" applyFill="1" applyBorder="1" applyAlignment="1" applyProtection="1">
      <alignment/>
      <protection hidden="1"/>
    </xf>
    <xf numFmtId="49" fontId="7" fillId="22" borderId="30" xfId="0" applyNumberFormat="1" applyFont="1" applyFill="1" applyBorder="1" applyAlignment="1" applyProtection="1">
      <alignment/>
      <protection hidden="1"/>
    </xf>
    <xf numFmtId="2" fontId="7" fillId="22" borderId="31" xfId="0" applyNumberFormat="1" applyFont="1" applyFill="1" applyBorder="1" applyAlignment="1" applyProtection="1">
      <alignment/>
      <protection hidden="1"/>
    </xf>
    <xf numFmtId="49" fontId="7" fillId="22" borderId="32" xfId="0" applyNumberFormat="1" applyFont="1" applyFill="1" applyBorder="1" applyAlignment="1" applyProtection="1">
      <alignment horizontal="center"/>
      <protection hidden="1"/>
    </xf>
    <xf numFmtId="49" fontId="7" fillId="22" borderId="25" xfId="0" applyNumberFormat="1" applyFont="1" applyFill="1" applyBorder="1" applyAlignment="1" applyProtection="1">
      <alignment/>
      <protection hidden="1"/>
    </xf>
    <xf numFmtId="2" fontId="7" fillId="22" borderId="26" xfId="0" applyNumberFormat="1" applyFont="1" applyFill="1" applyBorder="1" applyAlignment="1" applyProtection="1">
      <alignment/>
      <protection hidden="1"/>
    </xf>
    <xf numFmtId="49" fontId="7" fillId="22" borderId="33" xfId="0" applyNumberFormat="1" applyFont="1" applyFill="1" applyBorder="1" applyAlignment="1" applyProtection="1">
      <alignment horizontal="center"/>
      <protection hidden="1"/>
    </xf>
    <xf numFmtId="49" fontId="7" fillId="22" borderId="34" xfId="0" applyNumberFormat="1" applyFont="1" applyFill="1" applyBorder="1" applyAlignment="1" applyProtection="1">
      <alignment/>
      <protection hidden="1"/>
    </xf>
    <xf numFmtId="2" fontId="7" fillId="22" borderId="35" xfId="0" applyNumberFormat="1" applyFont="1" applyFill="1" applyBorder="1" applyAlignment="1" applyProtection="1">
      <alignment/>
      <protection hidden="1"/>
    </xf>
    <xf numFmtId="49" fontId="7" fillId="22" borderId="36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7" fillId="11" borderId="17" xfId="0" applyFont="1" applyFill="1" applyBorder="1" applyAlignment="1" applyProtection="1">
      <alignment/>
      <protection hidden="1"/>
    </xf>
    <xf numFmtId="0" fontId="7" fillId="11" borderId="16" xfId="0" applyFont="1" applyFill="1" applyBorder="1" applyAlignment="1" applyProtection="1">
      <alignment/>
      <protection hidden="1"/>
    </xf>
    <xf numFmtId="0" fontId="7" fillId="11" borderId="24" xfId="0" applyFont="1" applyFill="1" applyBorder="1" applyAlignment="1" applyProtection="1">
      <alignment/>
      <protection hidden="1"/>
    </xf>
    <xf numFmtId="0" fontId="8" fillId="24" borderId="21" xfId="0" applyFont="1" applyFill="1" applyBorder="1" applyAlignment="1" applyProtection="1">
      <alignment/>
      <protection hidden="1"/>
    </xf>
    <xf numFmtId="0" fontId="7" fillId="24" borderId="20" xfId="0" applyFont="1" applyFill="1" applyBorder="1" applyAlignment="1" applyProtection="1">
      <alignment/>
      <protection hidden="1"/>
    </xf>
    <xf numFmtId="0" fontId="8" fillId="24" borderId="22" xfId="0" applyFont="1" applyFill="1" applyBorder="1" applyAlignment="1" applyProtection="1">
      <alignment/>
      <protection hidden="1"/>
    </xf>
    <xf numFmtId="0" fontId="7" fillId="24" borderId="23" xfId="0" applyFont="1" applyFill="1" applyBorder="1" applyAlignment="1" applyProtection="1">
      <alignment/>
      <protection hidden="1"/>
    </xf>
    <xf numFmtId="0" fontId="6" fillId="25" borderId="13" xfId="56" applyFont="1" applyFill="1" applyBorder="1" applyAlignment="1" applyProtection="1">
      <alignment horizontal="right"/>
      <protection hidden="1"/>
    </xf>
    <xf numFmtId="0" fontId="21" fillId="25" borderId="12" xfId="56" applyFont="1" applyFill="1" applyBorder="1" applyAlignment="1" applyProtection="1">
      <alignment horizontal="center"/>
      <protection hidden="1"/>
    </xf>
    <xf numFmtId="0" fontId="21" fillId="25" borderId="15" xfId="56" applyFont="1" applyFill="1" applyBorder="1" applyAlignment="1" applyProtection="1">
      <alignment horizontal="center"/>
      <protection hidden="1"/>
    </xf>
    <xf numFmtId="0" fontId="21" fillId="25" borderId="14" xfId="56" applyFont="1" applyFill="1" applyBorder="1" applyAlignment="1" applyProtection="1">
      <alignment horizontal="center"/>
      <protection hidden="1"/>
    </xf>
    <xf numFmtId="0" fontId="7" fillId="11" borderId="10" xfId="0" applyFont="1" applyFill="1" applyBorder="1" applyAlignment="1" applyProtection="1">
      <alignment horizontal="left" vertical="justify"/>
      <protection hidden="1"/>
    </xf>
    <xf numFmtId="0" fontId="15" fillId="11" borderId="23" xfId="56" applyFont="1" applyFill="1" applyBorder="1" applyProtection="1">
      <alignment/>
      <protection hidden="1"/>
    </xf>
    <xf numFmtId="0" fontId="7" fillId="11" borderId="21" xfId="0" applyFont="1" applyFill="1" applyBorder="1" applyAlignment="1" applyProtection="1">
      <alignment/>
      <protection hidden="1"/>
    </xf>
    <xf numFmtId="0" fontId="21" fillId="25" borderId="13" xfId="56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4" fontId="29" fillId="15" borderId="12" xfId="0" applyNumberFormat="1" applyFont="1" applyFill="1" applyBorder="1" applyAlignment="1" applyProtection="1">
      <alignment/>
      <protection hidden="1"/>
    </xf>
    <xf numFmtId="4" fontId="8" fillId="11" borderId="22" xfId="0" applyNumberFormat="1" applyFont="1" applyFill="1" applyBorder="1" applyAlignment="1" applyProtection="1">
      <alignment/>
      <protection hidden="1"/>
    </xf>
    <xf numFmtId="4" fontId="8" fillId="11" borderId="0" xfId="0" applyNumberFormat="1" applyFont="1" applyFill="1" applyBorder="1" applyAlignment="1" applyProtection="1">
      <alignment/>
      <protection hidden="1"/>
    </xf>
    <xf numFmtId="4" fontId="8" fillId="15" borderId="12" xfId="0" applyNumberFormat="1" applyFont="1" applyFill="1" applyBorder="1" applyAlignment="1" applyProtection="1">
      <alignment/>
      <protection hidden="1"/>
    </xf>
    <xf numFmtId="0" fontId="30" fillId="25" borderId="14" xfId="0" applyFont="1" applyFill="1" applyBorder="1" applyAlignment="1" applyProtection="1">
      <alignment/>
      <protection hidden="1"/>
    </xf>
    <xf numFmtId="4" fontId="4" fillId="25" borderId="12" xfId="0" applyNumberFormat="1" applyFont="1" applyFill="1" applyBorder="1" applyAlignment="1" applyProtection="1">
      <alignment/>
      <protection hidden="1"/>
    </xf>
    <xf numFmtId="14" fontId="7" fillId="0" borderId="0" xfId="0" applyNumberFormat="1" applyFont="1" applyAlignment="1" applyProtection="1">
      <alignment/>
      <protection hidden="1"/>
    </xf>
    <xf numFmtId="10" fontId="7" fillId="27" borderId="0" xfId="0" applyNumberFormat="1" applyFont="1" applyFill="1" applyBorder="1" applyAlignment="1" applyProtection="1">
      <alignment/>
      <protection hidden="1"/>
    </xf>
    <xf numFmtId="10" fontId="7" fillId="27" borderId="10" xfId="0" applyNumberFormat="1" applyFont="1" applyFill="1" applyBorder="1" applyAlignment="1" applyProtection="1">
      <alignment/>
      <protection hidden="1"/>
    </xf>
    <xf numFmtId="10" fontId="7" fillId="27" borderId="22" xfId="0" applyNumberFormat="1" applyFont="1" applyFill="1" applyBorder="1" applyAlignment="1" applyProtection="1">
      <alignment/>
      <protection hidden="1"/>
    </xf>
    <xf numFmtId="10" fontId="7" fillId="27" borderId="23" xfId="0" applyNumberFormat="1" applyFont="1" applyFill="1" applyBorder="1" applyAlignment="1" applyProtection="1">
      <alignment/>
      <protection hidden="1"/>
    </xf>
    <xf numFmtId="10" fontId="7" fillId="22" borderId="24" xfId="0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4" fontId="29" fillId="7" borderId="15" xfId="0" applyNumberFormat="1" applyFont="1" applyFill="1" applyBorder="1" applyAlignment="1" applyProtection="1">
      <alignment/>
      <protection hidden="1"/>
    </xf>
    <xf numFmtId="4" fontId="29" fillId="7" borderId="20" xfId="0" applyNumberFormat="1" applyFont="1" applyFill="1" applyBorder="1" applyAlignment="1" applyProtection="1">
      <alignment/>
      <protection hidden="1"/>
    </xf>
    <xf numFmtId="0" fontId="5" fillId="22" borderId="13" xfId="0" applyFont="1" applyFill="1" applyBorder="1" applyAlignment="1" applyProtection="1">
      <alignment/>
      <protection hidden="1"/>
    </xf>
    <xf numFmtId="0" fontId="5" fillId="22" borderId="13" xfId="0" applyFont="1" applyFill="1" applyBorder="1" applyAlignment="1" applyProtection="1">
      <alignment/>
      <protection hidden="1"/>
    </xf>
    <xf numFmtId="0" fontId="5" fillId="22" borderId="31" xfId="0" applyFont="1" applyFill="1" applyBorder="1" applyAlignment="1" applyProtection="1">
      <alignment/>
      <protection hidden="1"/>
    </xf>
    <xf numFmtId="0" fontId="5" fillId="22" borderId="35" xfId="0" applyFont="1" applyFill="1" applyBorder="1" applyAlignment="1" applyProtection="1">
      <alignment/>
      <protection hidden="1"/>
    </xf>
    <xf numFmtId="0" fontId="5" fillId="22" borderId="30" xfId="0" applyFont="1" applyFill="1" applyBorder="1" applyAlignment="1" applyProtection="1">
      <alignment/>
      <protection hidden="1"/>
    </xf>
    <xf numFmtId="0" fontId="5" fillId="22" borderId="31" xfId="0" applyFont="1" applyFill="1" applyBorder="1" applyAlignment="1" applyProtection="1">
      <alignment wrapText="1"/>
      <protection hidden="1"/>
    </xf>
    <xf numFmtId="0" fontId="5" fillId="22" borderId="25" xfId="0" applyFont="1" applyFill="1" applyBorder="1" applyAlignment="1" applyProtection="1">
      <alignment/>
      <protection hidden="1"/>
    </xf>
    <xf numFmtId="0" fontId="5" fillId="22" borderId="26" xfId="0" applyFont="1" applyFill="1" applyBorder="1" applyAlignment="1" applyProtection="1">
      <alignment/>
      <protection hidden="1"/>
    </xf>
    <xf numFmtId="0" fontId="5" fillId="22" borderId="37" xfId="0" applyFont="1" applyFill="1" applyBorder="1" applyAlignment="1" applyProtection="1">
      <alignment/>
      <protection hidden="1"/>
    </xf>
    <xf numFmtId="0" fontId="5" fillId="22" borderId="38" xfId="0" applyFont="1" applyFill="1" applyBorder="1" applyAlignment="1" applyProtection="1">
      <alignment/>
      <protection hidden="1"/>
    </xf>
    <xf numFmtId="0" fontId="5" fillId="22" borderId="31" xfId="0" applyFont="1" applyFill="1" applyBorder="1" applyAlignment="1" applyProtection="1">
      <alignment/>
      <protection hidden="1"/>
    </xf>
    <xf numFmtId="0" fontId="5" fillId="22" borderId="34" xfId="0" applyFont="1" applyFill="1" applyBorder="1" applyAlignment="1" applyProtection="1">
      <alignment/>
      <protection hidden="1"/>
    </xf>
    <xf numFmtId="4" fontId="8" fillId="22" borderId="10" xfId="0" applyNumberFormat="1" applyFont="1" applyFill="1" applyBorder="1" applyAlignment="1" applyProtection="1">
      <alignment/>
      <protection hidden="1"/>
    </xf>
    <xf numFmtId="4" fontId="8" fillId="22" borderId="23" xfId="0" applyNumberFormat="1" applyFont="1" applyFill="1" applyBorder="1" applyAlignment="1" applyProtection="1">
      <alignment/>
      <protection hidden="1"/>
    </xf>
    <xf numFmtId="0" fontId="36" fillId="0" borderId="0" xfId="0" applyFont="1" applyAlignment="1" applyProtection="1">
      <alignment vertical="top"/>
      <protection hidden="1"/>
    </xf>
    <xf numFmtId="0" fontId="37" fillId="24" borderId="19" xfId="0" applyFont="1" applyFill="1" applyBorder="1" applyAlignment="1" applyProtection="1">
      <alignment/>
      <protection hidden="1"/>
    </xf>
    <xf numFmtId="0" fontId="2" fillId="11" borderId="17" xfId="0" applyFont="1" applyFill="1" applyBorder="1" applyAlignment="1" applyProtection="1">
      <alignment/>
      <protection hidden="1"/>
    </xf>
    <xf numFmtId="0" fontId="35" fillId="0" borderId="0" xfId="0" applyFont="1" applyAlignment="1" applyProtection="1">
      <alignment horizontal="right"/>
      <protection hidden="1"/>
    </xf>
    <xf numFmtId="0" fontId="29" fillId="8" borderId="15" xfId="0" applyFont="1" applyFill="1" applyBorder="1" applyAlignment="1" applyProtection="1">
      <alignment horizontal="center"/>
      <protection hidden="1"/>
    </xf>
    <xf numFmtId="4" fontId="5" fillId="27" borderId="32" xfId="0" applyNumberFormat="1" applyFont="1" applyFill="1" applyBorder="1" applyAlignment="1" applyProtection="1">
      <alignment/>
      <protection hidden="1"/>
    </xf>
    <xf numFmtId="4" fontId="5" fillId="27" borderId="33" xfId="0" applyNumberFormat="1" applyFont="1" applyFill="1" applyBorder="1" applyAlignment="1" applyProtection="1">
      <alignment/>
      <protection hidden="1"/>
    </xf>
    <xf numFmtId="4" fontId="5" fillId="27" borderId="36" xfId="0" applyNumberFormat="1" applyFont="1" applyFill="1" applyBorder="1" applyAlignment="1" applyProtection="1">
      <alignment/>
      <protection hidden="1"/>
    </xf>
    <xf numFmtId="4" fontId="5" fillId="27" borderId="32" xfId="0" applyNumberFormat="1" applyFont="1" applyFill="1" applyBorder="1" applyAlignment="1" applyProtection="1">
      <alignment/>
      <protection hidden="1"/>
    </xf>
    <xf numFmtId="4" fontId="5" fillId="27" borderId="33" xfId="0" applyNumberFormat="1" applyFont="1" applyFill="1" applyBorder="1" applyAlignment="1" applyProtection="1">
      <alignment/>
      <protection hidden="1"/>
    </xf>
    <xf numFmtId="0" fontId="7" fillId="11" borderId="16" xfId="0" applyFont="1" applyFill="1" applyBorder="1" applyAlignment="1" applyProtection="1">
      <alignment horizontal="left" vertical="justify"/>
      <protection hidden="1"/>
    </xf>
    <xf numFmtId="0" fontId="33" fillId="0" borderId="0" xfId="0" applyFont="1" applyAlignment="1" applyProtection="1">
      <alignment horizontal="right"/>
      <protection hidden="1"/>
    </xf>
    <xf numFmtId="0" fontId="35" fillId="0" borderId="0" xfId="0" applyFont="1" applyAlignment="1" applyProtection="1">
      <alignment/>
      <protection hidden="1"/>
    </xf>
    <xf numFmtId="4" fontId="8" fillId="8" borderId="0" xfId="0" applyNumberFormat="1" applyFont="1" applyFill="1" applyBorder="1" applyAlignment="1" applyProtection="1">
      <alignment/>
      <protection hidden="1"/>
    </xf>
    <xf numFmtId="4" fontId="7" fillId="27" borderId="28" xfId="0" applyNumberFormat="1" applyFont="1" applyFill="1" applyBorder="1" applyAlignment="1" applyProtection="1">
      <alignment/>
      <protection hidden="1"/>
    </xf>
    <xf numFmtId="0" fontId="7" fillId="22" borderId="25" xfId="0" applyFont="1" applyFill="1" applyBorder="1" applyAlignment="1" applyProtection="1">
      <alignment/>
      <protection hidden="1"/>
    </xf>
    <xf numFmtId="0" fontId="7" fillId="22" borderId="26" xfId="0" applyFont="1" applyFill="1" applyBorder="1" applyAlignment="1" applyProtection="1">
      <alignment/>
      <protection hidden="1"/>
    </xf>
    <xf numFmtId="0" fontId="7" fillId="22" borderId="39" xfId="0" applyFont="1" applyFill="1" applyBorder="1" applyAlignment="1" applyProtection="1">
      <alignment/>
      <protection hidden="1"/>
    </xf>
    <xf numFmtId="0" fontId="7" fillId="22" borderId="38" xfId="0" applyFont="1" applyFill="1" applyBorder="1" applyAlignment="1" applyProtection="1">
      <alignment/>
      <protection hidden="1"/>
    </xf>
    <xf numFmtId="0" fontId="7" fillId="22" borderId="40" xfId="0" applyFont="1" applyFill="1" applyBorder="1" applyAlignment="1" applyProtection="1">
      <alignment/>
      <protection hidden="1"/>
    </xf>
    <xf numFmtId="0" fontId="6" fillId="25" borderId="14" xfId="0" applyFont="1" applyFill="1" applyBorder="1" applyAlignment="1" applyProtection="1">
      <alignment horizontal="center"/>
      <protection hidden="1"/>
    </xf>
    <xf numFmtId="0" fontId="5" fillId="22" borderId="30" xfId="0" applyFont="1" applyFill="1" applyBorder="1" applyAlignment="1" applyProtection="1">
      <alignment/>
      <protection hidden="1"/>
    </xf>
    <xf numFmtId="0" fontId="29" fillId="7" borderId="34" xfId="0" applyFont="1" applyFill="1" applyBorder="1" applyAlignment="1" applyProtection="1">
      <alignment/>
      <protection hidden="1"/>
    </xf>
    <xf numFmtId="0" fontId="29" fillId="7" borderId="35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22" borderId="23" xfId="0" applyFont="1" applyFill="1" applyBorder="1" applyAlignment="1" applyProtection="1">
      <alignment/>
      <protection hidden="1"/>
    </xf>
    <xf numFmtId="4" fontId="7" fillId="27" borderId="26" xfId="0" applyNumberFormat="1" applyFont="1" applyFill="1" applyBorder="1" applyAlignment="1" applyProtection="1">
      <alignment/>
      <protection hidden="1"/>
    </xf>
    <xf numFmtId="0" fontId="8" fillId="7" borderId="34" xfId="0" applyFont="1" applyFill="1" applyBorder="1" applyAlignment="1" applyProtection="1">
      <alignment/>
      <protection hidden="1"/>
    </xf>
    <xf numFmtId="0" fontId="8" fillId="7" borderId="35" xfId="0" applyFont="1" applyFill="1" applyBorder="1" applyAlignment="1" applyProtection="1">
      <alignment/>
      <protection hidden="1"/>
    </xf>
    <xf numFmtId="4" fontId="8" fillId="7" borderId="35" xfId="0" applyNumberFormat="1" applyFont="1" applyFill="1" applyBorder="1" applyAlignment="1" applyProtection="1">
      <alignment/>
      <protection hidden="1"/>
    </xf>
    <xf numFmtId="0" fontId="7" fillId="22" borderId="30" xfId="0" applyFont="1" applyFill="1" applyBorder="1" applyAlignment="1" applyProtection="1">
      <alignment/>
      <protection hidden="1"/>
    </xf>
    <xf numFmtId="0" fontId="7" fillId="22" borderId="31" xfId="0" applyFont="1" applyFill="1" applyBorder="1" applyAlignment="1" applyProtection="1">
      <alignment/>
      <protection hidden="1"/>
    </xf>
    <xf numFmtId="4" fontId="7" fillId="27" borderId="31" xfId="0" applyNumberFormat="1" applyFont="1" applyFill="1" applyBorder="1" applyAlignment="1" applyProtection="1">
      <alignment/>
      <protection hidden="1"/>
    </xf>
    <xf numFmtId="0" fontId="8" fillId="8" borderId="13" xfId="0" applyFont="1" applyFill="1" applyBorder="1" applyAlignment="1" applyProtection="1">
      <alignment/>
      <protection hidden="1"/>
    </xf>
    <xf numFmtId="0" fontId="8" fillId="8" borderId="12" xfId="0" applyFont="1" applyFill="1" applyBorder="1" applyAlignment="1" applyProtection="1">
      <alignment/>
      <protection hidden="1"/>
    </xf>
    <xf numFmtId="4" fontId="8" fillId="8" borderId="12" xfId="0" applyNumberFormat="1" applyFont="1" applyFill="1" applyBorder="1" applyAlignment="1" applyProtection="1">
      <alignment/>
      <protection hidden="1"/>
    </xf>
    <xf numFmtId="0" fontId="7" fillId="22" borderId="41" xfId="0" applyFont="1" applyFill="1" applyBorder="1" applyAlignment="1" applyProtection="1">
      <alignment/>
      <protection hidden="1"/>
    </xf>
    <xf numFmtId="0" fontId="7" fillId="27" borderId="31" xfId="0" applyFont="1" applyFill="1" applyBorder="1" applyAlignment="1" applyProtection="1">
      <alignment/>
      <protection hidden="1"/>
    </xf>
    <xf numFmtId="0" fontId="7" fillId="27" borderId="26" xfId="0" applyFont="1" applyFill="1" applyBorder="1" applyAlignment="1" applyProtection="1">
      <alignment/>
      <protection hidden="1"/>
    </xf>
    <xf numFmtId="0" fontId="7" fillId="22" borderId="34" xfId="0" applyFont="1" applyFill="1" applyBorder="1" applyAlignment="1" applyProtection="1">
      <alignment/>
      <protection hidden="1"/>
    </xf>
    <xf numFmtId="0" fontId="7" fillId="22" borderId="35" xfId="0" applyFont="1" applyFill="1" applyBorder="1" applyAlignment="1" applyProtection="1">
      <alignment/>
      <protection hidden="1"/>
    </xf>
    <xf numFmtId="0" fontId="7" fillId="22" borderId="42" xfId="0" applyFont="1" applyFill="1" applyBorder="1" applyAlignment="1" applyProtection="1">
      <alignment/>
      <protection hidden="1"/>
    </xf>
    <xf numFmtId="0" fontId="7" fillId="27" borderId="35" xfId="0" applyFont="1" applyFill="1" applyBorder="1" applyAlignment="1" applyProtection="1">
      <alignment/>
      <protection hidden="1"/>
    </xf>
    <xf numFmtId="0" fontId="7" fillId="7" borderId="10" xfId="0" applyFont="1" applyFill="1" applyBorder="1" applyAlignment="1" applyProtection="1">
      <alignment horizontal="center"/>
      <protection hidden="1"/>
    </xf>
    <xf numFmtId="0" fontId="7" fillId="7" borderId="23" xfId="0" applyFont="1" applyFill="1" applyBorder="1" applyAlignment="1" applyProtection="1">
      <alignment horizontal="center"/>
      <protection hidden="1"/>
    </xf>
    <xf numFmtId="0" fontId="7" fillId="22" borderId="16" xfId="0" applyFont="1" applyFill="1" applyBorder="1" applyAlignment="1" applyProtection="1">
      <alignment horizontal="center"/>
      <protection hidden="1"/>
    </xf>
    <xf numFmtId="0" fontId="7" fillId="22" borderId="11" xfId="0" applyFont="1" applyFill="1" applyBorder="1" applyAlignment="1">
      <alignment horizontal="center"/>
    </xf>
    <xf numFmtId="0" fontId="7" fillId="22" borderId="20" xfId="0" applyFont="1" applyFill="1" applyBorder="1" applyAlignment="1">
      <alignment horizontal="center"/>
    </xf>
    <xf numFmtId="0" fontId="7" fillId="22" borderId="20" xfId="0" applyFont="1" applyFill="1" applyBorder="1" applyAlignment="1" applyProtection="1">
      <alignment horizontal="center"/>
      <protection hidden="1"/>
    </xf>
    <xf numFmtId="3" fontId="7" fillId="22" borderId="16" xfId="0" applyNumberFormat="1" applyFont="1" applyFill="1" applyBorder="1" applyAlignment="1">
      <alignment/>
    </xf>
    <xf numFmtId="3" fontId="7" fillId="22" borderId="20" xfId="0" applyNumberFormat="1" applyFont="1" applyFill="1" applyBorder="1" applyAlignment="1">
      <alignment/>
    </xf>
    <xf numFmtId="3" fontId="7" fillId="22" borderId="11" xfId="0" applyNumberFormat="1" applyFont="1" applyFill="1" applyBorder="1" applyAlignment="1">
      <alignment/>
    </xf>
    <xf numFmtId="3" fontId="5" fillId="27" borderId="32" xfId="0" applyNumberFormat="1" applyFont="1" applyFill="1" applyBorder="1" applyAlignment="1" applyProtection="1">
      <alignment/>
      <protection locked="0"/>
    </xf>
    <xf numFmtId="3" fontId="5" fillId="27" borderId="33" xfId="0" applyNumberFormat="1" applyFont="1" applyFill="1" applyBorder="1" applyAlignment="1" applyProtection="1">
      <alignment/>
      <protection locked="0"/>
    </xf>
    <xf numFmtId="3" fontId="5" fillId="27" borderId="36" xfId="0" applyNumberFormat="1" applyFont="1" applyFill="1" applyBorder="1" applyAlignment="1" applyProtection="1">
      <alignment/>
      <protection locked="0"/>
    </xf>
    <xf numFmtId="3" fontId="29" fillId="7" borderId="20" xfId="0" applyNumberFormat="1" applyFont="1" applyFill="1" applyBorder="1" applyAlignment="1" applyProtection="1">
      <alignment/>
      <protection hidden="1"/>
    </xf>
    <xf numFmtId="3" fontId="5" fillId="27" borderId="32" xfId="0" applyNumberFormat="1" applyFont="1" applyFill="1" applyBorder="1" applyAlignment="1" applyProtection="1">
      <alignment/>
      <protection locked="0"/>
    </xf>
    <xf numFmtId="3" fontId="5" fillId="27" borderId="33" xfId="0" applyNumberFormat="1" applyFont="1" applyFill="1" applyBorder="1" applyAlignment="1" applyProtection="1">
      <alignment/>
      <protection locked="0"/>
    </xf>
    <xf numFmtId="3" fontId="29" fillId="7" borderId="15" xfId="0" applyNumberFormat="1" applyFont="1" applyFill="1" applyBorder="1" applyAlignment="1" applyProtection="1">
      <alignment/>
      <protection hidden="1"/>
    </xf>
    <xf numFmtId="3" fontId="29" fillId="15" borderId="12" xfId="0" applyNumberFormat="1" applyFont="1" applyFill="1" applyBorder="1" applyAlignment="1" applyProtection="1">
      <alignment/>
      <protection hidden="1"/>
    </xf>
    <xf numFmtId="3" fontId="29" fillId="15" borderId="14" xfId="0" applyNumberFormat="1" applyFont="1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4" fillId="25" borderId="12" xfId="0" applyNumberFormat="1" applyFont="1" applyFill="1" applyBorder="1" applyAlignment="1" applyProtection="1">
      <alignment/>
      <protection hidden="1"/>
    </xf>
    <xf numFmtId="3" fontId="4" fillId="25" borderId="14" xfId="0" applyNumberFormat="1" applyFont="1" applyFill="1" applyBorder="1" applyAlignment="1" applyProtection="1">
      <alignment/>
      <protection hidden="1"/>
    </xf>
    <xf numFmtId="3" fontId="8" fillId="8" borderId="10" xfId="0" applyNumberFormat="1" applyFont="1" applyFill="1" applyBorder="1" applyAlignment="1" applyProtection="1">
      <alignment/>
      <protection hidden="1"/>
    </xf>
    <xf numFmtId="3" fontId="7" fillId="27" borderId="29" xfId="0" applyNumberFormat="1" applyFont="1" applyFill="1" applyBorder="1" applyAlignment="1" applyProtection="1">
      <alignment/>
      <protection locked="0"/>
    </xf>
    <xf numFmtId="3" fontId="8" fillId="7" borderId="42" xfId="0" applyNumberFormat="1" applyFont="1" applyFill="1" applyBorder="1" applyAlignment="1" applyProtection="1">
      <alignment/>
      <protection hidden="1"/>
    </xf>
    <xf numFmtId="3" fontId="7" fillId="27" borderId="39" xfId="0" applyNumberFormat="1" applyFont="1" applyFill="1" applyBorder="1" applyAlignment="1" applyProtection="1">
      <alignment/>
      <protection locked="0"/>
    </xf>
    <xf numFmtId="3" fontId="7" fillId="27" borderId="41" xfId="0" applyNumberFormat="1" applyFont="1" applyFill="1" applyBorder="1" applyAlignment="1" applyProtection="1">
      <alignment/>
      <protection locked="0"/>
    </xf>
    <xf numFmtId="3" fontId="8" fillId="11" borderId="23" xfId="0" applyNumberFormat="1" applyFont="1" applyFill="1" applyBorder="1" applyAlignment="1" applyProtection="1">
      <alignment/>
      <protection hidden="1"/>
    </xf>
    <xf numFmtId="3" fontId="8" fillId="8" borderId="14" xfId="0" applyNumberFormat="1" applyFont="1" applyFill="1" applyBorder="1" applyAlignment="1" applyProtection="1">
      <alignment/>
      <protection hidden="1"/>
    </xf>
    <xf numFmtId="3" fontId="8" fillId="11" borderId="10" xfId="0" applyNumberFormat="1" applyFont="1" applyFill="1" applyBorder="1" applyAlignment="1" applyProtection="1">
      <alignment/>
      <protection hidden="1"/>
    </xf>
    <xf numFmtId="3" fontId="8" fillId="15" borderId="14" xfId="0" applyNumberFormat="1" applyFont="1" applyFill="1" applyBorder="1" applyAlignment="1" applyProtection="1">
      <alignment/>
      <protection hidden="1"/>
    </xf>
    <xf numFmtId="3" fontId="7" fillId="0" borderId="0" xfId="0" applyNumberFormat="1" applyFont="1" applyAlignment="1" applyProtection="1">
      <alignment/>
      <protection hidden="1"/>
    </xf>
    <xf numFmtId="3" fontId="30" fillId="25" borderId="14" xfId="0" applyNumberFormat="1" applyFont="1" applyFill="1" applyBorder="1" applyAlignment="1" applyProtection="1">
      <alignment/>
      <protection hidden="1"/>
    </xf>
    <xf numFmtId="3" fontId="7" fillId="27" borderId="41" xfId="0" applyNumberFormat="1" applyFont="1" applyFill="1" applyBorder="1" applyAlignment="1" applyProtection="1">
      <alignment/>
      <protection hidden="1"/>
    </xf>
    <xf numFmtId="3" fontId="7" fillId="27" borderId="42" xfId="0" applyNumberFormat="1" applyFont="1" applyFill="1" applyBorder="1" applyAlignment="1" applyProtection="1">
      <alignment/>
      <protection locked="0"/>
    </xf>
    <xf numFmtId="3" fontId="7" fillId="22" borderId="23" xfId="0" applyNumberFormat="1" applyFont="1" applyFill="1" applyBorder="1" applyAlignment="1" applyProtection="1">
      <alignment/>
      <protection hidden="1"/>
    </xf>
    <xf numFmtId="3" fontId="29" fillId="7" borderId="36" xfId="0" applyNumberFormat="1" applyFont="1" applyFill="1" applyBorder="1" applyAlignment="1" applyProtection="1">
      <alignment/>
      <protection hidden="1"/>
    </xf>
    <xf numFmtId="3" fontId="29" fillId="15" borderId="15" xfId="0" applyNumberFormat="1" applyFont="1" applyFill="1" applyBorder="1" applyAlignment="1" applyProtection="1">
      <alignment/>
      <protection hidden="1"/>
    </xf>
    <xf numFmtId="3" fontId="4" fillId="25" borderId="13" xfId="0" applyNumberFormat="1" applyFont="1" applyFill="1" applyBorder="1" applyAlignment="1" applyProtection="1">
      <alignment/>
      <protection hidden="1"/>
    </xf>
    <xf numFmtId="3" fontId="5" fillId="27" borderId="0" xfId="0" applyNumberFormat="1" applyFont="1" applyFill="1" applyBorder="1" applyAlignment="1" applyProtection="1">
      <alignment/>
      <protection hidden="1"/>
    </xf>
    <xf numFmtId="3" fontId="5" fillId="27" borderId="10" xfId="0" applyNumberFormat="1" applyFont="1" applyFill="1" applyBorder="1" applyAlignment="1" applyProtection="1">
      <alignment/>
      <protection hidden="1"/>
    </xf>
    <xf numFmtId="3" fontId="5" fillId="27" borderId="22" xfId="0" applyNumberFormat="1" applyFont="1" applyFill="1" applyBorder="1" applyAlignment="1" applyProtection="1">
      <alignment/>
      <protection hidden="1"/>
    </xf>
    <xf numFmtId="3" fontId="5" fillId="27" borderId="23" xfId="0" applyNumberFormat="1" applyFont="1" applyFill="1" applyBorder="1" applyAlignment="1" applyProtection="1">
      <alignment/>
      <protection hidden="1"/>
    </xf>
    <xf numFmtId="3" fontId="7" fillId="0" borderId="0" xfId="0" applyNumberFormat="1" applyFont="1" applyAlignment="1" applyProtection="1">
      <alignment/>
      <protection hidden="1"/>
    </xf>
    <xf numFmtId="3" fontId="7" fillId="0" borderId="0" xfId="0" applyNumberFormat="1" applyFont="1" applyFill="1" applyAlignment="1" applyProtection="1">
      <alignment/>
      <protection hidden="1"/>
    </xf>
    <xf numFmtId="3" fontId="8" fillId="8" borderId="16" xfId="0" applyNumberFormat="1" applyFont="1" applyFill="1" applyBorder="1" applyAlignment="1" applyProtection="1">
      <alignment/>
      <protection hidden="1"/>
    </xf>
    <xf numFmtId="3" fontId="7" fillId="27" borderId="43" xfId="0" applyNumberFormat="1" applyFont="1" applyFill="1" applyBorder="1" applyAlignment="1" applyProtection="1">
      <alignment/>
      <protection locked="0"/>
    </xf>
    <xf numFmtId="3" fontId="28" fillId="7" borderId="11" xfId="0" applyNumberFormat="1" applyFont="1" applyFill="1" applyBorder="1" applyAlignment="1" applyProtection="1">
      <alignment/>
      <protection hidden="1"/>
    </xf>
    <xf numFmtId="3" fontId="7" fillId="27" borderId="33" xfId="0" applyNumberFormat="1" applyFont="1" applyFill="1" applyBorder="1" applyAlignment="1" applyProtection="1">
      <alignment/>
      <protection locked="0"/>
    </xf>
    <xf numFmtId="3" fontId="7" fillId="27" borderId="44" xfId="0" applyNumberFormat="1" applyFont="1" applyFill="1" applyBorder="1" applyAlignment="1" applyProtection="1">
      <alignment/>
      <protection locked="0"/>
    </xf>
    <xf numFmtId="3" fontId="8" fillId="11" borderId="20" xfId="0" applyNumberFormat="1" applyFont="1" applyFill="1" applyBorder="1" applyAlignment="1" applyProtection="1">
      <alignment/>
      <protection hidden="1"/>
    </xf>
    <xf numFmtId="3" fontId="8" fillId="11" borderId="11" xfId="0" applyNumberFormat="1" applyFont="1" applyFill="1" applyBorder="1" applyAlignment="1" applyProtection="1">
      <alignment/>
      <protection hidden="1"/>
    </xf>
    <xf numFmtId="3" fontId="8" fillId="15" borderId="15" xfId="0" applyNumberFormat="1" applyFont="1" applyFill="1" applyBorder="1" applyAlignment="1" applyProtection="1">
      <alignment/>
      <protection hidden="1"/>
    </xf>
    <xf numFmtId="3" fontId="7" fillId="27" borderId="32" xfId="0" applyNumberFormat="1" applyFont="1" applyFill="1" applyBorder="1" applyAlignment="1" applyProtection="1">
      <alignment/>
      <protection locked="0"/>
    </xf>
    <xf numFmtId="3" fontId="7" fillId="22" borderId="32" xfId="0" applyNumberFormat="1" applyFont="1" applyFill="1" applyBorder="1" applyAlignment="1" applyProtection="1">
      <alignment/>
      <protection hidden="1"/>
    </xf>
    <xf numFmtId="3" fontId="7" fillId="22" borderId="33" xfId="0" applyNumberFormat="1" applyFont="1" applyFill="1" applyBorder="1" applyAlignment="1" applyProtection="1">
      <alignment/>
      <protection hidden="1"/>
    </xf>
    <xf numFmtId="3" fontId="7" fillId="22" borderId="36" xfId="0" applyNumberFormat="1" applyFont="1" applyFill="1" applyBorder="1" applyAlignment="1" applyProtection="1">
      <alignment/>
      <protection hidden="1"/>
    </xf>
    <xf numFmtId="3" fontId="7" fillId="7" borderId="15" xfId="0" applyNumberFormat="1" applyFont="1" applyFill="1" applyBorder="1" applyAlignment="1" applyProtection="1">
      <alignment/>
      <protection hidden="1"/>
    </xf>
    <xf numFmtId="3" fontId="7" fillId="7" borderId="15" xfId="0" applyNumberFormat="1" applyFont="1" applyFill="1" applyBorder="1" applyAlignment="1" applyProtection="1">
      <alignment horizontal="center"/>
      <protection hidden="1"/>
    </xf>
    <xf numFmtId="3" fontId="7" fillId="22" borderId="15" xfId="0" applyNumberFormat="1" applyFont="1" applyFill="1" applyBorder="1" applyAlignment="1" applyProtection="1">
      <alignment/>
      <protection hidden="1"/>
    </xf>
    <xf numFmtId="3" fontId="7" fillId="22" borderId="15" xfId="0" applyNumberFormat="1" applyFont="1" applyFill="1" applyBorder="1" applyAlignment="1" applyProtection="1">
      <alignment horizontal="center"/>
      <protection hidden="1"/>
    </xf>
    <xf numFmtId="3" fontId="8" fillId="7" borderId="15" xfId="0" applyNumberFormat="1" applyFont="1" applyFill="1" applyBorder="1" applyAlignment="1" applyProtection="1">
      <alignment/>
      <protection hidden="1"/>
    </xf>
    <xf numFmtId="9" fontId="7" fillId="24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25" borderId="0" xfId="0" applyFont="1" applyFill="1" applyBorder="1" applyAlignment="1" applyProtection="1">
      <alignment horizontal="center"/>
      <protection hidden="1"/>
    </xf>
    <xf numFmtId="0" fontId="6" fillId="25" borderId="0" xfId="0" applyFont="1" applyFill="1" applyBorder="1" applyAlignment="1" applyProtection="1">
      <alignment horizontal="center"/>
      <protection hidden="1"/>
    </xf>
    <xf numFmtId="0" fontId="8" fillId="7" borderId="42" xfId="0" applyFont="1" applyFill="1" applyBorder="1" applyAlignment="1" applyProtection="1">
      <alignment/>
      <protection hidden="1"/>
    </xf>
    <xf numFmtId="0" fontId="1" fillId="24" borderId="19" xfId="0" applyFont="1" applyFill="1" applyBorder="1" applyAlignment="1" applyProtection="1">
      <alignment/>
      <protection hidden="1"/>
    </xf>
    <xf numFmtId="0" fontId="4" fillId="25" borderId="21" xfId="0" applyFont="1" applyFill="1" applyBorder="1" applyAlignment="1" applyProtection="1">
      <alignment horizontal="center"/>
      <protection hidden="1"/>
    </xf>
    <xf numFmtId="0" fontId="4" fillId="25" borderId="22" xfId="0" applyFont="1" applyFill="1" applyBorder="1" applyAlignment="1" applyProtection="1">
      <alignment horizontal="center"/>
      <protection hidden="1"/>
    </xf>
    <xf numFmtId="0" fontId="6" fillId="25" borderId="22" xfId="0" applyFont="1" applyFill="1" applyBorder="1" applyAlignment="1" applyProtection="1">
      <alignment horizontal="center"/>
      <protection hidden="1"/>
    </xf>
    <xf numFmtId="0" fontId="6" fillId="25" borderId="23" xfId="0" applyFont="1" applyFill="1" applyBorder="1" applyAlignment="1" applyProtection="1">
      <alignment horizontal="center"/>
      <protection hidden="1"/>
    </xf>
    <xf numFmtId="3" fontId="8" fillId="8" borderId="24" xfId="0" applyNumberFormat="1" applyFont="1" applyFill="1" applyBorder="1" applyAlignment="1" applyProtection="1">
      <alignment/>
      <protection hidden="1"/>
    </xf>
    <xf numFmtId="4" fontId="10" fillId="11" borderId="24" xfId="0" applyNumberFormat="1" applyFont="1" applyFill="1" applyBorder="1" applyAlignment="1" applyProtection="1">
      <alignment horizontal="right"/>
      <protection hidden="1"/>
    </xf>
    <xf numFmtId="0" fontId="4" fillId="25" borderId="19" xfId="0" applyFont="1" applyFill="1" applyBorder="1" applyAlignment="1" applyProtection="1">
      <alignment horizontal="center"/>
      <protection hidden="1"/>
    </xf>
    <xf numFmtId="0" fontId="6" fillId="25" borderId="10" xfId="0" applyFont="1" applyFill="1" applyBorder="1" applyAlignment="1" applyProtection="1">
      <alignment horizontal="center"/>
      <protection hidden="1"/>
    </xf>
    <xf numFmtId="0" fontId="8" fillId="8" borderId="21" xfId="0" applyFont="1" applyFill="1" applyBorder="1" applyAlignment="1" applyProtection="1">
      <alignment/>
      <protection hidden="1"/>
    </xf>
    <xf numFmtId="0" fontId="8" fillId="8" borderId="22" xfId="0" applyFont="1" applyFill="1" applyBorder="1" applyAlignment="1" applyProtection="1">
      <alignment/>
      <protection hidden="1"/>
    </xf>
    <xf numFmtId="0" fontId="8" fillId="8" borderId="23" xfId="0" applyFont="1" applyFill="1" applyBorder="1" applyAlignment="1" applyProtection="1">
      <alignment/>
      <protection hidden="1"/>
    </xf>
    <xf numFmtId="3" fontId="8" fillId="8" borderId="20" xfId="0" applyNumberFormat="1" applyFont="1" applyFill="1" applyBorder="1" applyAlignment="1" applyProtection="1">
      <alignment/>
      <protection hidden="1"/>
    </xf>
    <xf numFmtId="4" fontId="2" fillId="24" borderId="23" xfId="0" applyNumberFormat="1" applyFont="1" applyFill="1" applyBorder="1" applyAlignment="1" applyProtection="1">
      <alignment horizontal="right"/>
      <protection hidden="1"/>
    </xf>
    <xf numFmtId="4" fontId="57" fillId="24" borderId="22" xfId="0" applyNumberFormat="1" applyFont="1" applyFill="1" applyBorder="1" applyAlignment="1" applyProtection="1">
      <alignment/>
      <protection hidden="1"/>
    </xf>
    <xf numFmtId="4" fontId="58" fillId="24" borderId="10" xfId="0" applyNumberFormat="1" applyFont="1" applyFill="1" applyBorder="1" applyAlignment="1" applyProtection="1">
      <alignment horizontal="right"/>
      <protection hidden="1"/>
    </xf>
    <xf numFmtId="4" fontId="58" fillId="24" borderId="22" xfId="0" applyNumberFormat="1" applyFont="1" applyFill="1" applyBorder="1" applyAlignment="1" applyProtection="1">
      <alignment/>
      <protection hidden="1"/>
    </xf>
    <xf numFmtId="4" fontId="58" fillId="24" borderId="0" xfId="0" applyNumberFormat="1" applyFont="1" applyFill="1" applyBorder="1" applyAlignment="1" applyProtection="1">
      <alignment/>
      <protection hidden="1"/>
    </xf>
    <xf numFmtId="0" fontId="59" fillId="0" borderId="0" xfId="56" applyFont="1" applyFill="1" applyBorder="1" applyProtection="1">
      <alignment/>
      <protection hidden="1"/>
    </xf>
    <xf numFmtId="10" fontId="7" fillId="22" borderId="10" xfId="0" applyNumberFormat="1" applyFont="1" applyFill="1" applyBorder="1" applyAlignment="1" applyProtection="1">
      <alignment/>
      <protection hidden="1"/>
    </xf>
    <xf numFmtId="10" fontId="7" fillId="22" borderId="23" xfId="0" applyNumberFormat="1" applyFont="1" applyFill="1" applyBorder="1" applyAlignment="1" applyProtection="1">
      <alignment/>
      <protection hidden="1"/>
    </xf>
    <xf numFmtId="49" fontId="0" fillId="28" borderId="19" xfId="0" applyNumberFormat="1" applyFill="1" applyBorder="1" applyAlignment="1" applyProtection="1">
      <alignment horizontal="left"/>
      <protection locked="0"/>
    </xf>
    <xf numFmtId="0" fontId="0" fillId="28" borderId="0" xfId="0" applyFill="1" applyBorder="1" applyAlignment="1" applyProtection="1">
      <alignment/>
      <protection locked="0"/>
    </xf>
    <xf numFmtId="0" fontId="0" fillId="28" borderId="10" xfId="0" applyFill="1" applyBorder="1" applyAlignment="1" applyProtection="1">
      <alignment/>
      <protection locked="0"/>
    </xf>
    <xf numFmtId="49" fontId="0" fillId="28" borderId="21" xfId="0" applyNumberFormat="1" applyFill="1" applyBorder="1" applyAlignment="1" applyProtection="1">
      <alignment horizontal="left"/>
      <protection locked="0"/>
    </xf>
    <xf numFmtId="0" fontId="0" fillId="28" borderId="22" xfId="0" applyFill="1" applyBorder="1" applyAlignment="1" applyProtection="1">
      <alignment/>
      <protection locked="0"/>
    </xf>
    <xf numFmtId="0" fontId="0" fillId="28" borderId="23" xfId="0" applyFill="1" applyBorder="1" applyAlignment="1" applyProtection="1">
      <alignment/>
      <protection locked="0"/>
    </xf>
    <xf numFmtId="49" fontId="11" fillId="27" borderId="17" xfId="0" applyNumberFormat="1" applyFont="1" applyFill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24" xfId="0" applyFont="1" applyBorder="1" applyAlignment="1" applyProtection="1">
      <alignment vertical="top" wrapText="1"/>
      <protection locked="0"/>
    </xf>
    <xf numFmtId="49" fontId="0" fillId="27" borderId="19" xfId="0" applyNumberFormat="1" applyFill="1" applyBorder="1" applyAlignment="1" applyProtection="1">
      <alignment horizontal="left" vertic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_Lis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38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D11" sqref="D11:D13"/>
    </sheetView>
  </sheetViews>
  <sheetFormatPr defaultColWidth="9.00390625" defaultRowHeight="12.75"/>
  <cols>
    <col min="1" max="1" width="2.25390625" style="2" customWidth="1"/>
    <col min="2" max="2" width="23.25390625" style="2" customWidth="1"/>
    <col min="3" max="3" width="24.375" style="2" customWidth="1"/>
    <col min="4" max="4" width="11.75390625" style="2" customWidth="1"/>
    <col min="5" max="5" width="11.00390625" style="2" customWidth="1"/>
    <col min="6" max="6" width="11.00390625" style="2" bestFit="1" customWidth="1"/>
    <col min="7" max="7" width="2.875" style="2" customWidth="1"/>
    <col min="8" max="8" width="2.625" style="2" hidden="1" customWidth="1"/>
    <col min="9" max="9" width="0" style="2" hidden="1" customWidth="1"/>
    <col min="10" max="10" width="10.75390625" style="2" customWidth="1"/>
    <col min="11" max="16384" width="9.125" style="2" customWidth="1"/>
  </cols>
  <sheetData>
    <row r="1" spans="1:5" ht="12.75">
      <c r="A1" s="1"/>
      <c r="B1" s="260" t="s">
        <v>117</v>
      </c>
      <c r="D1" s="3"/>
      <c r="E1" s="3"/>
    </row>
    <row r="2" spans="1:6" ht="12.75">
      <c r="A2" s="1"/>
      <c r="B2" s="235" t="s">
        <v>123</v>
      </c>
      <c r="C2" s="3"/>
      <c r="E2" s="3"/>
      <c r="F2" s="246"/>
    </row>
    <row r="3" spans="1:7" ht="24.75" customHeight="1">
      <c r="A3" s="1"/>
      <c r="B3" s="218" t="s">
        <v>22</v>
      </c>
      <c r="C3" s="372"/>
      <c r="D3" s="373"/>
      <c r="E3" s="373"/>
      <c r="F3" s="373"/>
      <c r="G3" s="374"/>
    </row>
    <row r="4" spans="1:7" ht="12.75" customHeight="1">
      <c r="A4" s="1"/>
      <c r="B4" s="4" t="s">
        <v>23</v>
      </c>
      <c r="C4" s="366" t="s">
        <v>134</v>
      </c>
      <c r="D4" s="367"/>
      <c r="E4" s="367"/>
      <c r="F4" s="367"/>
      <c r="G4" s="368"/>
    </row>
    <row r="5" spans="2:7" ht="12.75" customHeight="1">
      <c r="B5" s="4" t="s">
        <v>24</v>
      </c>
      <c r="C5" s="375"/>
      <c r="D5" s="376"/>
      <c r="E5" s="376"/>
      <c r="F5" s="376"/>
      <c r="G5" s="377"/>
    </row>
    <row r="6" spans="2:7" ht="12.75" customHeight="1">
      <c r="B6" s="4" t="s">
        <v>25</v>
      </c>
      <c r="C6" s="375"/>
      <c r="D6" s="376"/>
      <c r="E6" s="376"/>
      <c r="F6" s="376"/>
      <c r="G6" s="377"/>
    </row>
    <row r="7" spans="2:7" ht="12.75" customHeight="1">
      <c r="B7" s="4" t="s">
        <v>26</v>
      </c>
      <c r="C7" s="366" t="s">
        <v>134</v>
      </c>
      <c r="D7" s="367"/>
      <c r="E7" s="367"/>
      <c r="F7" s="367"/>
      <c r="G7" s="368"/>
    </row>
    <row r="8" spans="2:7" ht="12.75" customHeight="1">
      <c r="B8" s="4" t="s">
        <v>27</v>
      </c>
      <c r="C8" s="369" t="s">
        <v>134</v>
      </c>
      <c r="D8" s="370"/>
      <c r="E8" s="370"/>
      <c r="F8" s="370"/>
      <c r="G8" s="371"/>
    </row>
    <row r="9" ht="12.75" customHeight="1">
      <c r="B9" s="4"/>
    </row>
    <row r="10" spans="2:9" ht="12.75" customHeight="1" hidden="1">
      <c r="B10" s="18"/>
      <c r="C10" s="83" t="s">
        <v>111</v>
      </c>
      <c r="D10" s="217"/>
      <c r="E10" s="159"/>
      <c r="F10" s="160">
        <f>IF(D10=0,"",IF(D10&gt;=0.001,1,0))</f>
      </c>
      <c r="G10" s="79"/>
      <c r="H10" s="4"/>
      <c r="I10" s="4" t="s">
        <v>112</v>
      </c>
    </row>
    <row r="11" spans="2:9" ht="12.75" customHeight="1">
      <c r="B11" s="18" t="s">
        <v>29</v>
      </c>
      <c r="C11" s="245" t="s">
        <v>83</v>
      </c>
      <c r="D11" s="217">
        <f>INDEX(Životaschopnosť!F8:T8,Kritériá!$C$14)</f>
        <v>0</v>
      </c>
      <c r="E11" s="159">
        <f>IF(D11=0,"",IF(D11&gt;1,"pozitívny","negatívny"))</f>
      </c>
      <c r="F11" s="160">
        <f>IF(D11=0,"",IF(D11&gt;1,1,0))</f>
      </c>
      <c r="G11" s="79"/>
      <c r="H11" s="4"/>
      <c r="I11" s="4" t="s">
        <v>124</v>
      </c>
    </row>
    <row r="12" spans="2:9" ht="12.75" customHeight="1" hidden="1">
      <c r="B12" s="19"/>
      <c r="C12" s="7" t="s">
        <v>84</v>
      </c>
      <c r="D12" s="364"/>
      <c r="E12" s="74"/>
      <c r="F12" s="161">
        <f>IF(D12=0,"",IF(D12&gt;0.01,1,0))</f>
      </c>
      <c r="G12" s="80"/>
      <c r="H12" s="4"/>
      <c r="I12" s="4" t="s">
        <v>113</v>
      </c>
    </row>
    <row r="13" spans="2:9" ht="12.75" customHeight="1">
      <c r="B13" s="4"/>
      <c r="C13" s="84" t="s">
        <v>85</v>
      </c>
      <c r="D13" s="365">
        <f>INDEX(Životaschopnosť!F9:T9,Kritériá!$C$14)</f>
        <v>0</v>
      </c>
      <c r="E13" s="162">
        <f>IF(D13=0,"",IF(D13&lt;=0.8,"pozitívny","negatívny"))</f>
      </c>
      <c r="F13" s="163">
        <f>IF(D13=0,"",IF(D13&lt;=0.8,1,0))</f>
      </c>
      <c r="G13" s="81"/>
      <c r="H13" s="4"/>
      <c r="I13" s="4" t="s">
        <v>119</v>
      </c>
    </row>
    <row r="14" spans="2:7" ht="12.75" customHeight="1">
      <c r="B14" s="4"/>
      <c r="C14" s="10" t="s">
        <v>30</v>
      </c>
      <c r="D14" s="11"/>
      <c r="E14" s="12"/>
      <c r="F14" s="12">
        <f>IF(F13="","",IF(SUM(F10:F13)&gt;=1,"prijať","neprijať"))</f>
      </c>
      <c r="G14" s="13"/>
    </row>
    <row r="15" spans="2:7" ht="12.75" customHeight="1">
      <c r="B15" s="4"/>
      <c r="C15" s="17" t="s">
        <v>31</v>
      </c>
      <c r="D15" s="8"/>
      <c r="E15" s="8">
        <f>IF(SUM(D21:D32)=0,"",(IF(MIN(D21:D32)&gt;=0,"je schopný","nie je schopný")))</f>
      </c>
      <c r="F15" s="9"/>
      <c r="G15" s="82">
        <f>IF(E15="je schopný",1,0)</f>
        <v>0</v>
      </c>
    </row>
    <row r="16" ht="12.75" customHeight="1">
      <c r="B16" s="4"/>
    </row>
    <row r="17" spans="2:5" ht="12.75" customHeight="1">
      <c r="B17" s="4"/>
      <c r="C17" s="14" t="s">
        <v>32</v>
      </c>
      <c r="D17" s="15" t="s">
        <v>33</v>
      </c>
      <c r="E17" s="4"/>
    </row>
    <row r="18" spans="2:4" ht="12.75" customHeight="1" hidden="1">
      <c r="B18" s="18" t="s">
        <v>34</v>
      </c>
      <c r="C18" s="71">
        <f>C21-1</f>
        <v>2007</v>
      </c>
      <c r="D18" s="6" t="e">
        <f>#REF!-#REF!-#REF!-#REF!-#REF!</f>
        <v>#REF!</v>
      </c>
    </row>
    <row r="19" spans="2:4" ht="12.75" customHeight="1">
      <c r="B19" s="18" t="s">
        <v>34</v>
      </c>
      <c r="C19" s="281">
        <f>Majetok_záväzky!G6</f>
        <v>2006</v>
      </c>
      <c r="D19" s="285">
        <f>Majetok_záväzky!G39</f>
        <v>0</v>
      </c>
    </row>
    <row r="20" spans="2:6" ht="12.75" customHeight="1">
      <c r="B20" s="4"/>
      <c r="C20" s="284">
        <f>Majetok_záväzky!H6</f>
        <v>2007</v>
      </c>
      <c r="D20" s="286">
        <f>Majetok_záväzky!H39</f>
        <v>0</v>
      </c>
      <c r="E20" s="15" t="s">
        <v>32</v>
      </c>
      <c r="F20" s="16" t="s">
        <v>107</v>
      </c>
    </row>
    <row r="21" spans="2:6" ht="12.75" customHeight="1">
      <c r="B21" s="18" t="s">
        <v>35</v>
      </c>
      <c r="C21" s="282">
        <f>Plán_majetok_záväzky!F6</f>
        <v>2008</v>
      </c>
      <c r="D21" s="287">
        <f>Plán_majetok_záväzky!$F$39</f>
        <v>0</v>
      </c>
      <c r="E21" s="279">
        <f>Návratnosť!D5</f>
        <v>2008</v>
      </c>
      <c r="F21" s="72" t="str">
        <f>Návratnosť!$D$19</f>
        <v>NIE</v>
      </c>
    </row>
    <row r="22" spans="2:6" ht="12.75" customHeight="1">
      <c r="B22" s="4"/>
      <c r="C22" s="282">
        <f>C21+1</f>
        <v>2009</v>
      </c>
      <c r="D22" s="287">
        <f>Plán_majetok_záväzky!$G$39</f>
        <v>0</v>
      </c>
      <c r="E22" s="279">
        <f>E21+1</f>
        <v>2009</v>
      </c>
      <c r="F22" s="72" t="str">
        <f>Návratnosť!$E$19</f>
        <v>NIE</v>
      </c>
    </row>
    <row r="23" spans="2:6" ht="12.75" customHeight="1">
      <c r="B23" s="4"/>
      <c r="C23" s="282">
        <f aca="true" t="shared" si="0" ref="C23:C32">C22+1</f>
        <v>2010</v>
      </c>
      <c r="D23" s="287">
        <f>Plán_majetok_záväzky!$H$39</f>
        <v>0</v>
      </c>
      <c r="E23" s="279">
        <f aca="true" t="shared" si="1" ref="E23:E29">E22+1</f>
        <v>2010</v>
      </c>
      <c r="F23" s="72" t="str">
        <f>Návratnosť!$F$19</f>
        <v>NIE</v>
      </c>
    </row>
    <row r="24" spans="2:6" ht="12.75" customHeight="1">
      <c r="B24" s="4"/>
      <c r="C24" s="282">
        <f t="shared" si="0"/>
        <v>2011</v>
      </c>
      <c r="D24" s="287">
        <f>Plán_majetok_záväzky!$I$39</f>
        <v>0</v>
      </c>
      <c r="E24" s="279">
        <f t="shared" si="1"/>
        <v>2011</v>
      </c>
      <c r="F24" s="72" t="str">
        <f>Návratnosť!$G$19</f>
        <v>NIE</v>
      </c>
    </row>
    <row r="25" spans="2:6" ht="12.75" customHeight="1">
      <c r="B25" s="4"/>
      <c r="C25" s="282">
        <f t="shared" si="0"/>
        <v>2012</v>
      </c>
      <c r="D25" s="287">
        <f>Plán_majetok_záväzky!$J$39</f>
        <v>0</v>
      </c>
      <c r="E25" s="279">
        <f t="shared" si="1"/>
        <v>2012</v>
      </c>
      <c r="F25" s="72" t="str">
        <f>Návratnosť!$H$19</f>
        <v>NIE</v>
      </c>
    </row>
    <row r="26" spans="2:6" ht="12.75" customHeight="1">
      <c r="B26" s="4"/>
      <c r="C26" s="282">
        <f t="shared" si="0"/>
        <v>2013</v>
      </c>
      <c r="D26" s="287">
        <f>Plán_majetok_záväzky!$K$39</f>
        <v>0</v>
      </c>
      <c r="E26" s="279">
        <f t="shared" si="1"/>
        <v>2013</v>
      </c>
      <c r="F26" s="72" t="str">
        <f>Návratnosť!$I$19</f>
        <v>NIE</v>
      </c>
    </row>
    <row r="27" spans="2:6" ht="12.75" customHeight="1">
      <c r="B27" s="4"/>
      <c r="C27" s="282">
        <f t="shared" si="0"/>
        <v>2014</v>
      </c>
      <c r="D27" s="287">
        <f>Plán_majetok_záväzky!$L$39</f>
        <v>0</v>
      </c>
      <c r="E27" s="279">
        <f t="shared" si="1"/>
        <v>2014</v>
      </c>
      <c r="F27" s="72" t="str">
        <f>Návratnosť!$J$19</f>
        <v>NIE</v>
      </c>
    </row>
    <row r="28" spans="2:6" ht="12.75" customHeight="1">
      <c r="B28" s="4"/>
      <c r="C28" s="282">
        <f t="shared" si="0"/>
        <v>2015</v>
      </c>
      <c r="D28" s="287">
        <f>Plán_majetok_záväzky!$M$39</f>
        <v>0</v>
      </c>
      <c r="E28" s="279">
        <f t="shared" si="1"/>
        <v>2015</v>
      </c>
      <c r="F28" s="72" t="str">
        <f>Návratnosť!$K$19</f>
        <v>NIE</v>
      </c>
    </row>
    <row r="29" spans="2:6" ht="12.75" customHeight="1">
      <c r="B29" s="4"/>
      <c r="C29" s="282">
        <f t="shared" si="0"/>
        <v>2016</v>
      </c>
      <c r="D29" s="287">
        <f>Plán_majetok_záväzky!$N$39</f>
        <v>0</v>
      </c>
      <c r="E29" s="279">
        <f t="shared" si="1"/>
        <v>2016</v>
      </c>
      <c r="F29" s="72" t="str">
        <f>Návratnosť!$L$19</f>
        <v>NIE</v>
      </c>
    </row>
    <row r="30" spans="2:6" ht="12.75" customHeight="1">
      <c r="B30" s="18"/>
      <c r="C30" s="282">
        <f t="shared" si="0"/>
        <v>2017</v>
      </c>
      <c r="D30" s="287">
        <f>Plán_majetok_záväzky!$O$39</f>
        <v>0</v>
      </c>
      <c r="E30" s="279">
        <f>E29+1</f>
        <v>2017</v>
      </c>
      <c r="F30" s="72" t="str">
        <f>Návratnosť!$M$19</f>
        <v>NIE</v>
      </c>
    </row>
    <row r="31" spans="2:6" ht="12.75" customHeight="1">
      <c r="B31" s="20"/>
      <c r="C31" s="282">
        <f t="shared" si="0"/>
        <v>2018</v>
      </c>
      <c r="D31" s="287">
        <f>Plán_majetok_záväzky!$P$39</f>
        <v>0</v>
      </c>
      <c r="E31" s="279">
        <f>E30+1</f>
        <v>2018</v>
      </c>
      <c r="F31" s="72" t="str">
        <f>Návratnosť!$N$19</f>
        <v>NIE</v>
      </c>
    </row>
    <row r="32" spans="2:6" ht="12.75" customHeight="1">
      <c r="B32" s="20"/>
      <c r="C32" s="283">
        <f t="shared" si="0"/>
        <v>2019</v>
      </c>
      <c r="D32" s="286">
        <f>Plán_majetok_záväzky!$Q$39</f>
        <v>0</v>
      </c>
      <c r="E32" s="280">
        <f>E31+1</f>
        <v>2019</v>
      </c>
      <c r="F32" s="73" t="str">
        <f>Návratnosť!$O$19</f>
        <v>NIE</v>
      </c>
    </row>
    <row r="33" spans="2:5" ht="12.75" customHeight="1">
      <c r="B33" s="4"/>
      <c r="C33" s="4"/>
      <c r="D33" s="4"/>
      <c r="E33" s="4"/>
    </row>
    <row r="34" spans="2:5" ht="12.75" customHeight="1">
      <c r="B34" s="4"/>
      <c r="D34" s="5"/>
      <c r="E34" s="5"/>
    </row>
    <row r="35" spans="2:5" ht="12.75" customHeight="1">
      <c r="B35" s="18" t="s">
        <v>36</v>
      </c>
      <c r="C35" s="76">
        <f>IF(MAX(Návratnosť!D20:P20)=0,"",MAX(Návratnosť!D20:P20))</f>
      </c>
      <c r="D35" s="77">
        <f>IF(C35="","",C35-Návratnosť!D5+1)</f>
      </c>
      <c r="E35" s="78">
        <f>IF(D35="","",". rok")</f>
      </c>
    </row>
    <row r="36" spans="2:5" ht="12.75" customHeight="1">
      <c r="B36" s="4"/>
      <c r="D36" s="5"/>
      <c r="E36" s="5"/>
    </row>
    <row r="37" spans="1:5" ht="12.75">
      <c r="A37" s="247" t="s">
        <v>106</v>
      </c>
      <c r="B37" s="212" t="s">
        <v>125</v>
      </c>
      <c r="E37" s="5"/>
    </row>
    <row r="38" spans="2:3" ht="12.75">
      <c r="B38" s="4"/>
      <c r="C38" s="4"/>
    </row>
  </sheetData>
  <sheetProtection password="C30B" sheet="1" objects="1" scenarios="1"/>
  <mergeCells count="6">
    <mergeCell ref="C7:G7"/>
    <mergeCell ref="C8:G8"/>
    <mergeCell ref="C3:G3"/>
    <mergeCell ref="C4:G4"/>
    <mergeCell ref="C5:G5"/>
    <mergeCell ref="C6:G6"/>
  </mergeCells>
  <printOptions/>
  <pageMargins left="0.69" right="0.75" top="1" bottom="1" header="0.4921259845" footer="0.4921259845"/>
  <pageSetup horizontalDpi="600" verticalDpi="600" orientation="portrait" paperSize="9" r:id="rId3"/>
  <legacy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B1:H131"/>
  <sheetViews>
    <sheetView showGridLines="0" zoomScalePageLayoutView="0" workbookViewId="0" topLeftCell="A1">
      <pane xSplit="5" ySplit="6" topLeftCell="G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5" sqref="G5"/>
    </sheetView>
  </sheetViews>
  <sheetFormatPr defaultColWidth="9.00390625" defaultRowHeight="12.75"/>
  <cols>
    <col min="1" max="1" width="3.625" style="2" customWidth="1"/>
    <col min="2" max="2" width="5.00390625" style="2" customWidth="1"/>
    <col min="3" max="3" width="30.00390625" style="2" customWidth="1"/>
    <col min="4" max="4" width="6.875" style="2" customWidth="1"/>
    <col min="5" max="5" width="45.00390625" style="2" customWidth="1"/>
    <col min="6" max="6" width="5.125" style="2" hidden="1" customWidth="1"/>
    <col min="7" max="8" width="12.75390625" style="2" customWidth="1"/>
    <col min="9" max="16384" width="9.125" style="2" customWidth="1"/>
  </cols>
  <sheetData>
    <row r="1" spans="2:3" ht="12.75">
      <c r="B1" s="238" t="s">
        <v>106</v>
      </c>
      <c r="C1" s="212" t="s">
        <v>114</v>
      </c>
    </row>
    <row r="2" spans="2:8" ht="12.75">
      <c r="B2" s="237" t="s">
        <v>121</v>
      </c>
      <c r="C2" s="107"/>
      <c r="D2" s="108"/>
      <c r="E2" s="109"/>
      <c r="F2" s="110"/>
      <c r="G2" s="111"/>
      <c r="H2" s="112"/>
    </row>
    <row r="3" spans="2:8" ht="12.75">
      <c r="B3" s="113"/>
      <c r="C3" s="114"/>
      <c r="D3" s="115"/>
      <c r="E3" s="115"/>
      <c r="F3" s="116"/>
      <c r="G3" s="116"/>
      <c r="H3" s="117"/>
    </row>
    <row r="4" spans="2:8" ht="12.75">
      <c r="B4" s="118"/>
      <c r="C4" s="119"/>
      <c r="D4" s="120"/>
      <c r="E4" s="121"/>
      <c r="F4" s="121"/>
      <c r="G4" s="121"/>
      <c r="H4" s="122"/>
    </row>
    <row r="5" spans="2:8" ht="12.75">
      <c r="B5" s="236" t="s">
        <v>122</v>
      </c>
      <c r="C5" s="119"/>
      <c r="D5" s="120"/>
      <c r="E5" s="121"/>
      <c r="F5" s="123"/>
      <c r="G5" s="359" t="s">
        <v>136</v>
      </c>
      <c r="H5" s="358"/>
    </row>
    <row r="6" spans="2:8" ht="12.75">
      <c r="B6" s="124" t="s">
        <v>0</v>
      </c>
      <c r="C6" s="125" t="s">
        <v>1</v>
      </c>
      <c r="D6" s="126"/>
      <c r="E6" s="126"/>
      <c r="F6" s="106">
        <f>G6-1</f>
        <v>2005</v>
      </c>
      <c r="G6" s="106">
        <f>H6-1</f>
        <v>2006</v>
      </c>
      <c r="H6" s="239">
        <v>2007</v>
      </c>
    </row>
    <row r="7" spans="2:8" ht="12.75">
      <c r="B7" s="221">
        <v>1</v>
      </c>
      <c r="C7" s="223" t="s">
        <v>86</v>
      </c>
      <c r="D7" s="223"/>
      <c r="E7" s="223"/>
      <c r="F7" s="240"/>
      <c r="G7" s="288"/>
      <c r="H7" s="288"/>
    </row>
    <row r="8" spans="2:8" ht="12.75">
      <c r="B8" s="221">
        <v>2</v>
      </c>
      <c r="C8" s="128" t="s">
        <v>87</v>
      </c>
      <c r="D8" s="128"/>
      <c r="E8" s="128"/>
      <c r="F8" s="241"/>
      <c r="G8" s="289"/>
      <c r="H8" s="289"/>
    </row>
    <row r="9" spans="2:8" ht="12.75">
      <c r="B9" s="222">
        <v>3</v>
      </c>
      <c r="C9" s="224" t="s">
        <v>68</v>
      </c>
      <c r="D9" s="224"/>
      <c r="E9" s="224"/>
      <c r="F9" s="242"/>
      <c r="G9" s="290"/>
      <c r="H9" s="290"/>
    </row>
    <row r="10" spans="2:8" ht="12.75" customHeight="1">
      <c r="B10" s="149">
        <v>4</v>
      </c>
      <c r="C10" s="150" t="s">
        <v>88</v>
      </c>
      <c r="D10" s="150"/>
      <c r="E10" s="150"/>
      <c r="F10" s="220">
        <f>SUM(F7:F9)</f>
        <v>0</v>
      </c>
      <c r="G10" s="291">
        <f>SUM(G7:G9)</f>
        <v>0</v>
      </c>
      <c r="H10" s="291">
        <f>SUM(H7:H9)</f>
        <v>0</v>
      </c>
    </row>
    <row r="11" spans="2:8" ht="12.75">
      <c r="B11" s="225">
        <v>5</v>
      </c>
      <c r="C11" s="226" t="s">
        <v>69</v>
      </c>
      <c r="D11" s="226"/>
      <c r="E11" s="226"/>
      <c r="F11" s="243"/>
      <c r="G11" s="292"/>
      <c r="H11" s="292"/>
    </row>
    <row r="12" spans="2:8" ht="12.75">
      <c r="B12" s="227">
        <v>6</v>
      </c>
      <c r="C12" s="228" t="s">
        <v>70</v>
      </c>
      <c r="D12" s="228"/>
      <c r="E12" s="228"/>
      <c r="F12" s="244"/>
      <c r="G12" s="293"/>
      <c r="H12" s="293"/>
    </row>
    <row r="13" spans="2:8" ht="12.75">
      <c r="B13" s="227">
        <v>7</v>
      </c>
      <c r="C13" s="228" t="s">
        <v>71</v>
      </c>
      <c r="D13" s="228"/>
      <c r="E13" s="228"/>
      <c r="F13" s="244"/>
      <c r="G13" s="293"/>
      <c r="H13" s="293"/>
    </row>
    <row r="14" spans="2:8" ht="12.75">
      <c r="B14" s="227">
        <v>8</v>
      </c>
      <c r="C14" s="228" t="s">
        <v>72</v>
      </c>
      <c r="D14" s="228"/>
      <c r="E14" s="228"/>
      <c r="F14" s="244"/>
      <c r="G14" s="293"/>
      <c r="H14" s="293"/>
    </row>
    <row r="15" spans="2:8" ht="12.75">
      <c r="B15" s="229">
        <v>9</v>
      </c>
      <c r="C15" s="230" t="s">
        <v>73</v>
      </c>
      <c r="D15" s="230"/>
      <c r="E15" s="230"/>
      <c r="F15" s="242"/>
      <c r="G15" s="290"/>
      <c r="H15" s="290"/>
    </row>
    <row r="16" spans="2:8" ht="12.75">
      <c r="B16" s="151">
        <v>10</v>
      </c>
      <c r="C16" s="152" t="s">
        <v>89</v>
      </c>
      <c r="D16" s="152"/>
      <c r="E16" s="152"/>
      <c r="F16" s="219">
        <f>SUM(F11:F15)</f>
        <v>0</v>
      </c>
      <c r="G16" s="294">
        <f>SUM(G11:G15)</f>
        <v>0</v>
      </c>
      <c r="H16" s="294">
        <f>SUM(H11:H15)</f>
        <v>0</v>
      </c>
    </row>
    <row r="17" spans="2:8" ht="12.75">
      <c r="B17" s="153">
        <v>11</v>
      </c>
      <c r="C17" s="154" t="s">
        <v>90</v>
      </c>
      <c r="D17" s="154"/>
      <c r="E17" s="154"/>
      <c r="F17" s="206">
        <f>F10-F16</f>
        <v>0</v>
      </c>
      <c r="G17" s="295">
        <f>G10-G16</f>
        <v>0</v>
      </c>
      <c r="H17" s="296">
        <f>H10-H16</f>
        <v>0</v>
      </c>
    </row>
    <row r="18" spans="7:8" ht="12.75">
      <c r="G18" s="297"/>
      <c r="H18" s="297"/>
    </row>
    <row r="19" spans="7:8" ht="12.75" hidden="1">
      <c r="G19" s="297"/>
      <c r="H19" s="297"/>
    </row>
    <row r="20" spans="2:8" ht="12.75" hidden="1">
      <c r="B20" s="155" t="s">
        <v>0</v>
      </c>
      <c r="C20" s="156" t="s">
        <v>74</v>
      </c>
      <c r="D20" s="156"/>
      <c r="E20" s="156"/>
      <c r="F20" s="211"/>
      <c r="G20" s="298"/>
      <c r="H20" s="299"/>
    </row>
    <row r="21" spans="2:8" ht="12.75" hidden="1">
      <c r="B21" s="225">
        <v>12</v>
      </c>
      <c r="C21" s="231" t="s">
        <v>104</v>
      </c>
      <c r="D21" s="231"/>
      <c r="E21" s="231"/>
      <c r="F21" s="243"/>
      <c r="G21" s="292"/>
      <c r="H21" s="292"/>
    </row>
    <row r="22" spans="2:8" ht="12.75" hidden="1">
      <c r="B22" s="227">
        <v>13</v>
      </c>
      <c r="C22" s="228" t="s">
        <v>105</v>
      </c>
      <c r="D22" s="228"/>
      <c r="E22" s="228"/>
      <c r="F22" s="244"/>
      <c r="G22" s="293"/>
      <c r="H22" s="293"/>
    </row>
    <row r="23" spans="2:8" ht="12.75" hidden="1">
      <c r="B23" s="227">
        <v>14</v>
      </c>
      <c r="C23" s="228" t="s">
        <v>75</v>
      </c>
      <c r="D23" s="228"/>
      <c r="E23" s="228"/>
      <c r="F23" s="244"/>
      <c r="G23" s="293"/>
      <c r="H23" s="293"/>
    </row>
    <row r="24" spans="2:8" ht="12.75" hidden="1">
      <c r="B24" s="232">
        <v>15</v>
      </c>
      <c r="C24" s="224" t="s">
        <v>43</v>
      </c>
      <c r="D24" s="224"/>
      <c r="E24" s="224"/>
      <c r="F24" s="242"/>
      <c r="G24" s="290"/>
      <c r="H24" s="290"/>
    </row>
    <row r="25" spans="2:8" ht="12.75">
      <c r="B25" s="260"/>
      <c r="C25" s="260"/>
      <c r="D25" s="260"/>
      <c r="E25" s="260"/>
      <c r="F25" s="260"/>
      <c r="G25" s="260"/>
      <c r="H25" s="260"/>
    </row>
    <row r="26" spans="2:8" ht="12.75">
      <c r="B26" s="260"/>
      <c r="C26" s="260"/>
      <c r="D26" s="260"/>
      <c r="E26" s="260"/>
      <c r="F26" s="260"/>
      <c r="G26" s="260"/>
      <c r="H26" s="260"/>
    </row>
    <row r="27" spans="2:8" ht="12.75">
      <c r="B27" s="260"/>
      <c r="C27" s="260"/>
      <c r="D27" s="260"/>
      <c r="E27" s="260"/>
      <c r="F27" s="260"/>
      <c r="G27" s="260"/>
      <c r="H27" s="260"/>
    </row>
    <row r="28" spans="2:8" ht="12.75">
      <c r="B28" s="260"/>
      <c r="C28" s="260"/>
      <c r="D28" s="260"/>
      <c r="E28" s="260"/>
      <c r="F28" s="260"/>
      <c r="G28" s="260"/>
      <c r="H28" s="260"/>
    </row>
    <row r="29" spans="2:8" ht="12.75">
      <c r="B29" s="260"/>
      <c r="C29" s="260"/>
      <c r="D29" s="260"/>
      <c r="E29" s="260"/>
      <c r="F29" s="260"/>
      <c r="G29" s="260"/>
      <c r="H29" s="260"/>
    </row>
    <row r="30" spans="2:8" ht="12.75">
      <c r="B30" s="260"/>
      <c r="C30" s="260"/>
      <c r="D30" s="260"/>
      <c r="E30" s="260"/>
      <c r="F30" s="260"/>
      <c r="G30" s="260"/>
      <c r="H30" s="260"/>
    </row>
    <row r="31" spans="2:8" ht="12.75">
      <c r="B31" s="260"/>
      <c r="C31" s="260"/>
      <c r="D31" s="260"/>
      <c r="E31" s="260"/>
      <c r="F31" s="260"/>
      <c r="G31" s="260"/>
      <c r="H31" s="260"/>
    </row>
    <row r="32" spans="2:8" ht="12.75">
      <c r="B32" s="260"/>
      <c r="C32" s="260"/>
      <c r="D32" s="260"/>
      <c r="E32" s="260"/>
      <c r="F32" s="260"/>
      <c r="G32" s="260"/>
      <c r="H32" s="260"/>
    </row>
    <row r="33" spans="2:8" ht="12.75">
      <c r="B33" s="260"/>
      <c r="C33" s="260"/>
      <c r="D33" s="260"/>
      <c r="E33" s="260"/>
      <c r="F33" s="260"/>
      <c r="G33" s="260"/>
      <c r="H33" s="260"/>
    </row>
    <row r="34" spans="2:8" ht="12.75">
      <c r="B34" s="260"/>
      <c r="C34" s="260"/>
      <c r="D34" s="260"/>
      <c r="E34" s="260"/>
      <c r="F34" s="260"/>
      <c r="G34" s="260"/>
      <c r="H34" s="260"/>
    </row>
    <row r="35" spans="2:8" ht="12.75">
      <c r="B35" s="260"/>
      <c r="C35" s="260"/>
      <c r="D35" s="260"/>
      <c r="E35" s="260"/>
      <c r="F35" s="260"/>
      <c r="G35" s="260"/>
      <c r="H35" s="260"/>
    </row>
    <row r="36" spans="2:8" ht="12.75">
      <c r="B36" s="260"/>
      <c r="C36" s="260"/>
      <c r="D36" s="260"/>
      <c r="E36" s="260"/>
      <c r="F36" s="260"/>
      <c r="G36" s="260"/>
      <c r="H36" s="260"/>
    </row>
    <row r="37" spans="2:8" ht="12.75">
      <c r="B37" s="260"/>
      <c r="C37" s="260"/>
      <c r="D37" s="260"/>
      <c r="E37" s="260"/>
      <c r="F37" s="260"/>
      <c r="G37" s="260"/>
      <c r="H37" s="260"/>
    </row>
    <row r="38" spans="2:8" ht="12.75">
      <c r="B38" s="260"/>
      <c r="C38" s="260"/>
      <c r="D38" s="260"/>
      <c r="E38" s="260"/>
      <c r="F38" s="260"/>
      <c r="G38" s="260"/>
      <c r="H38" s="260"/>
    </row>
    <row r="39" spans="2:8" ht="12.75">
      <c r="B39" s="260"/>
      <c r="C39" s="260"/>
      <c r="D39" s="260"/>
      <c r="E39" s="260"/>
      <c r="F39" s="260"/>
      <c r="G39" s="260"/>
      <c r="H39" s="260"/>
    </row>
    <row r="40" spans="2:8" ht="12.75">
      <c r="B40" s="260"/>
      <c r="C40" s="260"/>
      <c r="D40" s="260"/>
      <c r="E40" s="260"/>
      <c r="F40" s="260"/>
      <c r="G40" s="260"/>
      <c r="H40" s="260"/>
    </row>
    <row r="41" spans="2:8" ht="12.75">
      <c r="B41" s="260"/>
      <c r="C41" s="260"/>
      <c r="D41" s="260"/>
      <c r="E41" s="260"/>
      <c r="F41" s="260"/>
      <c r="G41" s="260"/>
      <c r="H41" s="260"/>
    </row>
    <row r="42" spans="2:8" ht="12.75">
      <c r="B42" s="260"/>
      <c r="C42" s="260"/>
      <c r="D42" s="260"/>
      <c r="E42" s="260"/>
      <c r="F42" s="260"/>
      <c r="G42" s="260"/>
      <c r="H42" s="260"/>
    </row>
    <row r="43" spans="2:8" ht="12.75">
      <c r="B43" s="260"/>
      <c r="C43" s="260"/>
      <c r="D43" s="260"/>
      <c r="E43" s="260"/>
      <c r="F43" s="260"/>
      <c r="G43" s="260"/>
      <c r="H43" s="260"/>
    </row>
    <row r="44" spans="2:8" ht="12.75">
      <c r="B44" s="260"/>
      <c r="C44" s="260"/>
      <c r="D44" s="260"/>
      <c r="E44" s="260"/>
      <c r="F44" s="260"/>
      <c r="G44" s="260"/>
      <c r="H44" s="260"/>
    </row>
    <row r="45" spans="2:8" ht="12.75">
      <c r="B45" s="260"/>
      <c r="C45" s="260"/>
      <c r="D45" s="260"/>
      <c r="E45" s="260"/>
      <c r="F45" s="260"/>
      <c r="G45" s="260"/>
      <c r="H45" s="260"/>
    </row>
    <row r="46" spans="2:8" ht="12.75">
      <c r="B46" s="260"/>
      <c r="C46" s="260"/>
      <c r="D46" s="260"/>
      <c r="E46" s="260"/>
      <c r="F46" s="260"/>
      <c r="G46" s="260"/>
      <c r="H46" s="260"/>
    </row>
    <row r="47" spans="2:8" ht="12.75">
      <c r="B47" s="260"/>
      <c r="C47" s="260"/>
      <c r="D47" s="260"/>
      <c r="E47" s="260"/>
      <c r="F47" s="260"/>
      <c r="G47" s="260"/>
      <c r="H47" s="260"/>
    </row>
    <row r="48" spans="2:8" ht="12.75">
      <c r="B48" s="260"/>
      <c r="C48" s="260"/>
      <c r="D48" s="260"/>
      <c r="E48" s="260"/>
      <c r="F48" s="260"/>
      <c r="G48" s="260"/>
      <c r="H48" s="260"/>
    </row>
    <row r="49" spans="2:8" ht="12.75">
      <c r="B49" s="260"/>
      <c r="C49" s="260"/>
      <c r="D49" s="260"/>
      <c r="E49" s="260"/>
      <c r="F49" s="260"/>
      <c r="G49" s="260"/>
      <c r="H49" s="260"/>
    </row>
    <row r="50" spans="2:8" ht="12.75">
      <c r="B50" s="260"/>
      <c r="C50" s="260"/>
      <c r="D50" s="260"/>
      <c r="E50" s="260"/>
      <c r="F50" s="260"/>
      <c r="G50" s="260"/>
      <c r="H50" s="260"/>
    </row>
    <row r="51" spans="2:8" ht="12.75">
      <c r="B51" s="260"/>
      <c r="C51" s="260"/>
      <c r="D51" s="260"/>
      <c r="E51" s="260"/>
      <c r="F51" s="260"/>
      <c r="G51" s="260"/>
      <c r="H51" s="260"/>
    </row>
    <row r="52" spans="2:8" ht="12.75">
      <c r="B52" s="260"/>
      <c r="C52" s="260"/>
      <c r="D52" s="260"/>
      <c r="E52" s="260"/>
      <c r="F52" s="260"/>
      <c r="G52" s="260"/>
      <c r="H52" s="260"/>
    </row>
    <row r="53" spans="2:8" ht="12.75">
      <c r="B53" s="260"/>
      <c r="C53" s="260"/>
      <c r="D53" s="260"/>
      <c r="E53" s="260"/>
      <c r="F53" s="260"/>
      <c r="G53" s="260"/>
      <c r="H53" s="260"/>
    </row>
    <row r="54" spans="2:8" ht="12.75">
      <c r="B54" s="260"/>
      <c r="C54" s="260"/>
      <c r="D54" s="260"/>
      <c r="E54" s="260"/>
      <c r="F54" s="260"/>
      <c r="G54" s="260"/>
      <c r="H54" s="260"/>
    </row>
    <row r="55" spans="2:8" ht="12.75">
      <c r="B55" s="260"/>
      <c r="C55" s="260"/>
      <c r="D55" s="260"/>
      <c r="E55" s="260"/>
      <c r="F55" s="260"/>
      <c r="G55" s="260"/>
      <c r="H55" s="260"/>
    </row>
    <row r="56" spans="2:8" ht="12.75">
      <c r="B56" s="260"/>
      <c r="C56" s="260"/>
      <c r="D56" s="260"/>
      <c r="E56" s="260"/>
      <c r="F56" s="260"/>
      <c r="G56" s="260"/>
      <c r="H56" s="260"/>
    </row>
    <row r="57" spans="2:8" ht="12.75">
      <c r="B57" s="260"/>
      <c r="C57" s="260"/>
      <c r="D57" s="260"/>
      <c r="E57" s="260"/>
      <c r="F57" s="260"/>
      <c r="G57" s="260"/>
      <c r="H57" s="260"/>
    </row>
    <row r="58" spans="2:8" ht="12.75">
      <c r="B58" s="260"/>
      <c r="C58" s="260"/>
      <c r="D58" s="260"/>
      <c r="E58" s="260"/>
      <c r="F58" s="260"/>
      <c r="G58" s="260"/>
      <c r="H58" s="260"/>
    </row>
    <row r="59" spans="2:8" ht="12.75">
      <c r="B59" s="260"/>
      <c r="C59" s="260"/>
      <c r="D59" s="260"/>
      <c r="E59" s="260"/>
      <c r="F59" s="260"/>
      <c r="G59" s="260"/>
      <c r="H59" s="260"/>
    </row>
    <row r="60" spans="2:8" ht="12.75">
      <c r="B60" s="260"/>
      <c r="C60" s="260"/>
      <c r="D60" s="260"/>
      <c r="E60" s="260"/>
      <c r="F60" s="260"/>
      <c r="G60" s="260"/>
      <c r="H60" s="260"/>
    </row>
    <row r="61" spans="2:8" ht="12.75">
      <c r="B61" s="260"/>
      <c r="C61" s="260"/>
      <c r="D61" s="260"/>
      <c r="E61" s="260"/>
      <c r="F61" s="260"/>
      <c r="G61" s="260"/>
      <c r="H61" s="260"/>
    </row>
    <row r="62" spans="2:8" ht="12.75">
      <c r="B62" s="260"/>
      <c r="C62" s="260"/>
      <c r="D62" s="260"/>
      <c r="E62" s="260"/>
      <c r="F62" s="260"/>
      <c r="G62" s="260"/>
      <c r="H62" s="260"/>
    </row>
    <row r="63" spans="2:8" ht="12.75">
      <c r="B63" s="260"/>
      <c r="C63" s="260"/>
      <c r="D63" s="260"/>
      <c r="E63" s="260"/>
      <c r="F63" s="260"/>
      <c r="G63" s="260"/>
      <c r="H63" s="260"/>
    </row>
    <row r="64" spans="2:8" ht="12.75">
      <c r="B64" s="260"/>
      <c r="C64" s="260"/>
      <c r="D64" s="260"/>
      <c r="E64" s="260"/>
      <c r="F64" s="260"/>
      <c r="G64" s="260"/>
      <c r="H64" s="260"/>
    </row>
    <row r="65" spans="2:8" ht="12.75">
      <c r="B65" s="260"/>
      <c r="C65" s="260"/>
      <c r="D65" s="260"/>
      <c r="E65" s="260"/>
      <c r="F65" s="260"/>
      <c r="G65" s="260"/>
      <c r="H65" s="260"/>
    </row>
    <row r="66" spans="2:8" ht="12.75">
      <c r="B66" s="260"/>
      <c r="C66" s="260"/>
      <c r="D66" s="260"/>
      <c r="E66" s="260"/>
      <c r="F66" s="260"/>
      <c r="G66" s="260"/>
      <c r="H66" s="260"/>
    </row>
    <row r="67" spans="2:8" ht="12.75">
      <c r="B67" s="260"/>
      <c r="C67" s="260"/>
      <c r="D67" s="260"/>
      <c r="E67" s="260"/>
      <c r="F67" s="260"/>
      <c r="G67" s="260"/>
      <c r="H67" s="260"/>
    </row>
    <row r="68" spans="2:8" ht="12.75">
      <c r="B68" s="260"/>
      <c r="C68" s="260"/>
      <c r="D68" s="260"/>
      <c r="E68" s="260"/>
      <c r="F68" s="260"/>
      <c r="G68" s="260"/>
      <c r="H68" s="260"/>
    </row>
    <row r="69" spans="2:8" ht="12.75">
      <c r="B69" s="260"/>
      <c r="C69" s="260"/>
      <c r="D69" s="260"/>
      <c r="E69" s="260"/>
      <c r="F69" s="260"/>
      <c r="G69" s="260"/>
      <c r="H69" s="260"/>
    </row>
    <row r="70" spans="2:8" ht="12.75">
      <c r="B70" s="260"/>
      <c r="C70" s="260"/>
      <c r="D70" s="260"/>
      <c r="E70" s="260"/>
      <c r="F70" s="260"/>
      <c r="G70" s="260"/>
      <c r="H70" s="260"/>
    </row>
    <row r="71" spans="2:8" ht="12.75">
      <c r="B71" s="260"/>
      <c r="C71" s="260"/>
      <c r="D71" s="260"/>
      <c r="E71" s="260"/>
      <c r="F71" s="260"/>
      <c r="G71" s="260"/>
      <c r="H71" s="260"/>
    </row>
    <row r="72" spans="2:8" ht="12.75">
      <c r="B72" s="260"/>
      <c r="C72" s="260"/>
      <c r="D72" s="260"/>
      <c r="E72" s="260"/>
      <c r="F72" s="260"/>
      <c r="G72" s="260"/>
      <c r="H72" s="260"/>
    </row>
    <row r="73" spans="2:8" ht="12.75">
      <c r="B73" s="260"/>
      <c r="C73" s="260"/>
      <c r="D73" s="260"/>
      <c r="E73" s="260"/>
      <c r="F73" s="260"/>
      <c r="G73" s="260"/>
      <c r="H73" s="260"/>
    </row>
    <row r="74" spans="2:8" ht="12.75">
      <c r="B74" s="260"/>
      <c r="C74" s="260"/>
      <c r="D74" s="260"/>
      <c r="E74" s="260"/>
      <c r="F74" s="260"/>
      <c r="G74" s="260"/>
      <c r="H74" s="260"/>
    </row>
    <row r="75" spans="2:8" ht="12.75">
      <c r="B75" s="260"/>
      <c r="C75" s="260"/>
      <c r="D75" s="260"/>
      <c r="E75" s="260"/>
      <c r="F75" s="260"/>
      <c r="G75" s="260"/>
      <c r="H75" s="260"/>
    </row>
    <row r="76" spans="2:8" ht="12.75">
      <c r="B76" s="260"/>
      <c r="C76" s="260"/>
      <c r="D76" s="260"/>
      <c r="E76" s="260"/>
      <c r="F76" s="260"/>
      <c r="G76" s="260"/>
      <c r="H76" s="260"/>
    </row>
    <row r="77" spans="2:8" ht="12.75">
      <c r="B77" s="260"/>
      <c r="C77" s="260"/>
      <c r="D77" s="260"/>
      <c r="E77" s="260"/>
      <c r="F77" s="260"/>
      <c r="G77" s="260"/>
      <c r="H77" s="260"/>
    </row>
    <row r="78" spans="2:8" ht="12.75">
      <c r="B78" s="260"/>
      <c r="C78" s="260"/>
      <c r="D78" s="260"/>
      <c r="E78" s="260"/>
      <c r="F78" s="260"/>
      <c r="G78" s="260"/>
      <c r="H78" s="260"/>
    </row>
    <row r="79" spans="2:8" ht="12.75">
      <c r="B79" s="260"/>
      <c r="C79" s="260"/>
      <c r="D79" s="260"/>
      <c r="E79" s="260"/>
      <c r="F79" s="260"/>
      <c r="G79" s="260"/>
      <c r="H79" s="260"/>
    </row>
    <row r="80" spans="2:8" ht="12.75">
      <c r="B80" s="260"/>
      <c r="C80" s="260"/>
      <c r="D80" s="260"/>
      <c r="E80" s="260"/>
      <c r="F80" s="260"/>
      <c r="G80" s="260"/>
      <c r="H80" s="260"/>
    </row>
    <row r="81" spans="2:8" ht="12.75">
      <c r="B81" s="260"/>
      <c r="C81" s="260"/>
      <c r="D81" s="260"/>
      <c r="E81" s="260"/>
      <c r="F81" s="260"/>
      <c r="G81" s="260"/>
      <c r="H81" s="260"/>
    </row>
    <row r="82" spans="2:8" ht="12.75">
      <c r="B82" s="260"/>
      <c r="C82" s="260"/>
      <c r="D82" s="260"/>
      <c r="E82" s="260"/>
      <c r="F82" s="260"/>
      <c r="G82" s="260"/>
      <c r="H82" s="260"/>
    </row>
    <row r="83" spans="2:8" ht="12.75">
      <c r="B83" s="260"/>
      <c r="C83" s="260"/>
      <c r="D83" s="260"/>
      <c r="E83" s="260"/>
      <c r="F83" s="260"/>
      <c r="G83" s="260"/>
      <c r="H83" s="260"/>
    </row>
    <row r="84" spans="2:8" ht="12.75">
      <c r="B84" s="260"/>
      <c r="C84" s="260"/>
      <c r="D84" s="260"/>
      <c r="E84" s="260"/>
      <c r="F84" s="260"/>
      <c r="G84" s="260"/>
      <c r="H84" s="260"/>
    </row>
    <row r="85" spans="2:8" ht="12.75">
      <c r="B85" s="260"/>
      <c r="C85" s="260"/>
      <c r="D85" s="260"/>
      <c r="E85" s="260"/>
      <c r="F85" s="260"/>
      <c r="G85" s="260"/>
      <c r="H85" s="260"/>
    </row>
    <row r="86" spans="2:8" ht="12.75">
      <c r="B86" s="260"/>
      <c r="C86" s="260"/>
      <c r="D86" s="260"/>
      <c r="E86" s="260"/>
      <c r="F86" s="260"/>
      <c r="G86" s="260"/>
      <c r="H86" s="260"/>
    </row>
    <row r="87" spans="2:8" ht="12.75">
      <c r="B87" s="260"/>
      <c r="C87" s="260"/>
      <c r="D87" s="260"/>
      <c r="E87" s="260"/>
      <c r="F87" s="260"/>
      <c r="G87" s="260"/>
      <c r="H87" s="260"/>
    </row>
    <row r="88" spans="2:8" ht="12.75">
      <c r="B88" s="260"/>
      <c r="C88" s="260"/>
      <c r="D88" s="260"/>
      <c r="E88" s="260"/>
      <c r="F88" s="260"/>
      <c r="G88" s="260"/>
      <c r="H88" s="260"/>
    </row>
    <row r="89" spans="2:8" ht="12.75">
      <c r="B89" s="260"/>
      <c r="C89" s="260"/>
      <c r="D89" s="260"/>
      <c r="E89" s="260"/>
      <c r="F89" s="260"/>
      <c r="G89" s="260"/>
      <c r="H89" s="260"/>
    </row>
    <row r="90" spans="2:8" ht="12.75">
      <c r="B90" s="260"/>
      <c r="C90" s="260"/>
      <c r="D90" s="260"/>
      <c r="E90" s="260"/>
      <c r="F90" s="260"/>
      <c r="G90" s="260"/>
      <c r="H90" s="260"/>
    </row>
    <row r="91" spans="2:8" ht="12.75">
      <c r="B91" s="260"/>
      <c r="C91" s="260"/>
      <c r="D91" s="260"/>
      <c r="E91" s="260"/>
      <c r="F91" s="260"/>
      <c r="G91" s="260"/>
      <c r="H91" s="260"/>
    </row>
    <row r="92" spans="2:8" ht="12.75">
      <c r="B92" s="260"/>
      <c r="C92" s="260"/>
      <c r="D92" s="260"/>
      <c r="E92" s="260"/>
      <c r="F92" s="260"/>
      <c r="G92" s="260"/>
      <c r="H92" s="260"/>
    </row>
    <row r="93" spans="2:8" ht="12.75">
      <c r="B93" s="260"/>
      <c r="C93" s="260"/>
      <c r="D93" s="260"/>
      <c r="E93" s="260"/>
      <c r="F93" s="260"/>
      <c r="G93" s="260"/>
      <c r="H93" s="260"/>
    </row>
    <row r="94" spans="2:8" ht="12.75">
      <c r="B94" s="260"/>
      <c r="C94" s="260"/>
      <c r="D94" s="260"/>
      <c r="E94" s="260"/>
      <c r="F94" s="260"/>
      <c r="G94" s="260"/>
      <c r="H94" s="260"/>
    </row>
    <row r="95" spans="2:8" ht="12.75">
      <c r="B95" s="260"/>
      <c r="C95" s="260"/>
      <c r="D95" s="260"/>
      <c r="E95" s="260"/>
      <c r="F95" s="260"/>
      <c r="G95" s="260"/>
      <c r="H95" s="260"/>
    </row>
    <row r="96" spans="2:8" ht="12.75">
      <c r="B96" s="260"/>
      <c r="C96" s="260"/>
      <c r="D96" s="260"/>
      <c r="E96" s="260"/>
      <c r="F96" s="260"/>
      <c r="G96" s="260"/>
      <c r="H96" s="260"/>
    </row>
    <row r="97" spans="2:8" ht="12.75">
      <c r="B97" s="260"/>
      <c r="C97" s="260"/>
      <c r="D97" s="260"/>
      <c r="E97" s="260"/>
      <c r="F97" s="260"/>
      <c r="G97" s="260"/>
      <c r="H97" s="260"/>
    </row>
    <row r="98" spans="2:8" ht="12.75">
      <c r="B98" s="260"/>
      <c r="C98" s="260"/>
      <c r="D98" s="260"/>
      <c r="E98" s="260"/>
      <c r="F98" s="260"/>
      <c r="G98" s="260"/>
      <c r="H98" s="260"/>
    </row>
    <row r="99" spans="2:8" ht="12.75">
      <c r="B99" s="260"/>
      <c r="C99" s="260"/>
      <c r="D99" s="260"/>
      <c r="E99" s="260"/>
      <c r="F99" s="260"/>
      <c r="G99" s="260"/>
      <c r="H99" s="260"/>
    </row>
    <row r="100" spans="2:8" ht="12.75">
      <c r="B100" s="260"/>
      <c r="C100" s="260"/>
      <c r="D100" s="260"/>
      <c r="E100" s="260"/>
      <c r="F100" s="260"/>
      <c r="G100" s="260"/>
      <c r="H100" s="260"/>
    </row>
    <row r="101" spans="2:8" ht="12.75">
      <c r="B101" s="260"/>
      <c r="C101" s="260"/>
      <c r="D101" s="260"/>
      <c r="E101" s="260"/>
      <c r="F101" s="260"/>
      <c r="G101" s="260"/>
      <c r="H101" s="260"/>
    </row>
    <row r="102" spans="2:8" ht="12.75">
      <c r="B102" s="260"/>
      <c r="C102" s="260"/>
      <c r="D102" s="260"/>
      <c r="E102" s="260"/>
      <c r="F102" s="260"/>
      <c r="G102" s="260"/>
      <c r="H102" s="260"/>
    </row>
    <row r="103" spans="2:8" ht="12.75">
      <c r="B103" s="260"/>
      <c r="C103" s="260"/>
      <c r="D103" s="260"/>
      <c r="E103" s="260"/>
      <c r="F103" s="260"/>
      <c r="G103" s="260"/>
      <c r="H103" s="260"/>
    </row>
    <row r="104" spans="2:8" ht="12.75">
      <c r="B104" s="260"/>
      <c r="C104" s="260"/>
      <c r="D104" s="260"/>
      <c r="E104" s="260"/>
      <c r="F104" s="260"/>
      <c r="G104" s="260"/>
      <c r="H104" s="260"/>
    </row>
    <row r="105" spans="2:8" ht="12.75">
      <c r="B105" s="260"/>
      <c r="C105" s="260"/>
      <c r="D105" s="260"/>
      <c r="E105" s="260"/>
      <c r="F105" s="260"/>
      <c r="G105" s="260"/>
      <c r="H105" s="260"/>
    </row>
    <row r="106" spans="2:8" ht="12.75">
      <c r="B106" s="260"/>
      <c r="C106" s="260"/>
      <c r="D106" s="260"/>
      <c r="E106" s="260"/>
      <c r="F106" s="260"/>
      <c r="G106" s="260"/>
      <c r="H106" s="260"/>
    </row>
    <row r="107" spans="2:8" ht="12.75">
      <c r="B107" s="260"/>
      <c r="C107" s="260"/>
      <c r="D107" s="260"/>
      <c r="E107" s="260"/>
      <c r="F107" s="260"/>
      <c r="G107" s="260"/>
      <c r="H107" s="260"/>
    </row>
    <row r="108" spans="2:8" ht="12.75">
      <c r="B108" s="260"/>
      <c r="C108" s="260"/>
      <c r="D108" s="260"/>
      <c r="E108" s="260"/>
      <c r="F108" s="260"/>
      <c r="G108" s="260"/>
      <c r="H108" s="260"/>
    </row>
    <row r="109" spans="2:8" ht="12.75">
      <c r="B109" s="260"/>
      <c r="C109" s="260"/>
      <c r="D109" s="260"/>
      <c r="E109" s="260"/>
      <c r="F109" s="260"/>
      <c r="G109" s="260"/>
      <c r="H109" s="260"/>
    </row>
    <row r="110" spans="2:8" ht="12.75">
      <c r="B110" s="260"/>
      <c r="C110" s="260"/>
      <c r="D110" s="260"/>
      <c r="E110" s="260"/>
      <c r="F110" s="260"/>
      <c r="G110" s="260"/>
      <c r="H110" s="260"/>
    </row>
    <row r="111" spans="2:8" ht="12.75">
      <c r="B111" s="260"/>
      <c r="C111" s="260"/>
      <c r="D111" s="260"/>
      <c r="E111" s="260"/>
      <c r="F111" s="260"/>
      <c r="G111" s="260"/>
      <c r="H111" s="260"/>
    </row>
    <row r="112" spans="2:8" ht="12.75">
      <c r="B112" s="260"/>
      <c r="C112" s="260"/>
      <c r="D112" s="260"/>
      <c r="E112" s="260"/>
      <c r="F112" s="260"/>
      <c r="G112" s="260"/>
      <c r="H112" s="260"/>
    </row>
    <row r="113" spans="2:8" ht="12.75">
      <c r="B113" s="260"/>
      <c r="C113" s="260"/>
      <c r="D113" s="260"/>
      <c r="E113" s="260"/>
      <c r="F113" s="260"/>
      <c r="G113" s="260"/>
      <c r="H113" s="260"/>
    </row>
    <row r="114" spans="2:8" ht="12.75">
      <c r="B114" s="260"/>
      <c r="C114" s="260"/>
      <c r="D114" s="260"/>
      <c r="E114" s="260"/>
      <c r="F114" s="260"/>
      <c r="G114" s="260"/>
      <c r="H114" s="260"/>
    </row>
    <row r="115" spans="2:8" ht="12.75">
      <c r="B115" s="260"/>
      <c r="C115" s="260"/>
      <c r="D115" s="260"/>
      <c r="E115" s="260"/>
      <c r="F115" s="260"/>
      <c r="G115" s="260"/>
      <c r="H115" s="260"/>
    </row>
    <row r="116" spans="2:8" ht="12.75">
      <c r="B116" s="260"/>
      <c r="C116" s="260"/>
      <c r="D116" s="260"/>
      <c r="E116" s="260"/>
      <c r="F116" s="260"/>
      <c r="G116" s="260"/>
      <c r="H116" s="260"/>
    </row>
    <row r="117" spans="2:8" ht="12.75">
      <c r="B117" s="260"/>
      <c r="C117" s="260"/>
      <c r="D117" s="260"/>
      <c r="E117" s="260"/>
      <c r="F117" s="260"/>
      <c r="G117" s="260"/>
      <c r="H117" s="260"/>
    </row>
    <row r="118" spans="2:8" ht="12.75">
      <c r="B118" s="260"/>
      <c r="C118" s="260"/>
      <c r="D118" s="260"/>
      <c r="E118" s="260"/>
      <c r="F118" s="260"/>
      <c r="G118" s="260"/>
      <c r="H118" s="260"/>
    </row>
    <row r="119" spans="2:8" ht="12.75">
      <c r="B119" s="260"/>
      <c r="C119" s="260"/>
      <c r="D119" s="260"/>
      <c r="E119" s="260"/>
      <c r="F119" s="260"/>
      <c r="G119" s="260"/>
      <c r="H119" s="260"/>
    </row>
    <row r="120" spans="2:8" ht="12.75">
      <c r="B120" s="260"/>
      <c r="C120" s="260"/>
      <c r="D120" s="260"/>
      <c r="E120" s="260"/>
      <c r="F120" s="260"/>
      <c r="G120" s="260"/>
      <c r="H120" s="260"/>
    </row>
    <row r="121" spans="2:8" ht="12.75">
      <c r="B121" s="260"/>
      <c r="C121" s="260"/>
      <c r="D121" s="260"/>
      <c r="E121" s="260"/>
      <c r="F121" s="260"/>
      <c r="G121" s="260"/>
      <c r="H121" s="260"/>
    </row>
    <row r="122" spans="2:8" ht="12.75">
      <c r="B122" s="260"/>
      <c r="C122" s="260"/>
      <c r="D122" s="260"/>
      <c r="E122" s="260"/>
      <c r="F122" s="260"/>
      <c r="G122" s="260"/>
      <c r="H122" s="260"/>
    </row>
    <row r="123" spans="2:8" ht="12.75">
      <c r="B123" s="260"/>
      <c r="C123" s="260"/>
      <c r="D123" s="260"/>
      <c r="E123" s="260"/>
      <c r="F123" s="260"/>
      <c r="G123" s="260"/>
      <c r="H123" s="260"/>
    </row>
    <row r="124" spans="2:8" ht="12.75">
      <c r="B124" s="260"/>
      <c r="C124" s="260"/>
      <c r="D124" s="260"/>
      <c r="E124" s="260"/>
      <c r="F124" s="260"/>
      <c r="G124" s="260"/>
      <c r="H124" s="260"/>
    </row>
    <row r="125" spans="2:8" ht="12.75">
      <c r="B125" s="260"/>
      <c r="C125" s="260"/>
      <c r="D125" s="260"/>
      <c r="E125" s="260"/>
      <c r="F125" s="260"/>
      <c r="G125" s="260"/>
      <c r="H125" s="260"/>
    </row>
    <row r="126" spans="2:8" ht="12.75">
      <c r="B126" s="260"/>
      <c r="C126" s="260"/>
      <c r="D126" s="260"/>
      <c r="E126" s="260"/>
      <c r="F126" s="260"/>
      <c r="G126" s="260"/>
      <c r="H126" s="260"/>
    </row>
    <row r="127" spans="2:8" ht="12.75">
      <c r="B127" s="260"/>
      <c r="C127" s="260"/>
      <c r="D127" s="260"/>
      <c r="E127" s="260"/>
      <c r="F127" s="260"/>
      <c r="G127" s="260"/>
      <c r="H127" s="260"/>
    </row>
    <row r="128" spans="2:8" ht="12.75">
      <c r="B128" s="260"/>
      <c r="C128" s="260"/>
      <c r="D128" s="260"/>
      <c r="E128" s="260"/>
      <c r="F128" s="260"/>
      <c r="G128" s="260"/>
      <c r="H128" s="260"/>
    </row>
    <row r="129" spans="2:8" ht="12.75">
      <c r="B129" s="260"/>
      <c r="C129" s="260"/>
      <c r="D129" s="260"/>
      <c r="E129" s="260"/>
      <c r="F129" s="260"/>
      <c r="G129" s="260"/>
      <c r="H129" s="260"/>
    </row>
    <row r="130" spans="2:8" ht="12.75">
      <c r="B130" s="260"/>
      <c r="C130" s="260"/>
      <c r="D130" s="260"/>
      <c r="E130" s="260"/>
      <c r="F130" s="260"/>
      <c r="G130" s="260"/>
      <c r="H130" s="260"/>
    </row>
    <row r="131" spans="2:8" ht="12.75">
      <c r="B131" s="260"/>
      <c r="C131" s="260"/>
      <c r="D131" s="260"/>
      <c r="E131" s="260"/>
      <c r="F131" s="260"/>
      <c r="G131" s="260"/>
      <c r="H131" s="260"/>
    </row>
  </sheetData>
  <sheetProtection password="C30B" sheet="1" objects="1" scenarios="1"/>
  <printOptions/>
  <pageMargins left="1.01" right="0.17" top="0.84" bottom="1.02" header="0.21" footer="0.22"/>
  <pageSetup horizontalDpi="600" verticalDpi="600" orientation="landscape" paperSize="9" r:id="rId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/>
  <dimension ref="A1:H125"/>
  <sheetViews>
    <sheetView showGridLines="0" zoomScalePageLayoutView="0" workbookViewId="0" topLeftCell="A1">
      <pane xSplit="5" ySplit="6" topLeftCell="F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H5" sqref="H5"/>
    </sheetView>
  </sheetViews>
  <sheetFormatPr defaultColWidth="9.00390625" defaultRowHeight="12.75"/>
  <cols>
    <col min="1" max="1" width="3.125" style="2" customWidth="1"/>
    <col min="2" max="2" width="4.25390625" style="2" customWidth="1"/>
    <col min="3" max="3" width="30.875" style="2" customWidth="1"/>
    <col min="4" max="4" width="4.125" style="2" bestFit="1" customWidth="1"/>
    <col min="5" max="5" width="3.625" style="2" customWidth="1"/>
    <col min="6" max="6" width="12.75390625" style="2" hidden="1" customWidth="1"/>
    <col min="7" max="8" width="12.75390625" style="2" customWidth="1"/>
    <col min="9" max="16384" width="9.125" style="2" customWidth="1"/>
  </cols>
  <sheetData>
    <row r="1" ht="12.75">
      <c r="B1" s="86"/>
    </row>
    <row r="2" spans="1:8" ht="12.75">
      <c r="A2" s="341"/>
      <c r="B2" s="237" t="s">
        <v>120</v>
      </c>
      <c r="C2" s="87"/>
      <c r="D2" s="88"/>
      <c r="E2" s="89"/>
      <c r="F2" s="90"/>
      <c r="G2" s="91"/>
      <c r="H2" s="92"/>
    </row>
    <row r="3" spans="1:8" ht="12.75">
      <c r="A3" s="341"/>
      <c r="B3" s="93"/>
      <c r="C3" s="94"/>
      <c r="D3" s="95"/>
      <c r="E3" s="95"/>
      <c r="F3" s="96"/>
      <c r="G3" s="96"/>
      <c r="H3" s="97"/>
    </row>
    <row r="4" spans="1:8" ht="12.75">
      <c r="A4" s="341"/>
      <c r="B4" s="98"/>
      <c r="C4" s="99"/>
      <c r="D4" s="100"/>
      <c r="E4" s="101"/>
      <c r="F4" s="101"/>
      <c r="G4" s="101"/>
      <c r="H4" s="102"/>
    </row>
    <row r="5" spans="1:8" ht="12.75">
      <c r="A5" s="341"/>
      <c r="B5" s="345" t="s">
        <v>135</v>
      </c>
      <c r="C5" s="99"/>
      <c r="D5" s="100"/>
      <c r="E5" s="101"/>
      <c r="F5" s="101"/>
      <c r="G5" s="101"/>
      <c r="H5" s="360" t="s">
        <v>136</v>
      </c>
    </row>
    <row r="6" spans="1:8" ht="12.75">
      <c r="A6" s="341"/>
      <c r="B6" s="346" t="s">
        <v>7</v>
      </c>
      <c r="C6" s="347" t="s">
        <v>8</v>
      </c>
      <c r="D6" s="347"/>
      <c r="E6" s="347"/>
      <c r="F6" s="348">
        <f>G6-1</f>
        <v>2005</v>
      </c>
      <c r="G6" s="348">
        <f>H6-1</f>
        <v>2006</v>
      </c>
      <c r="H6" s="349">
        <f>Príjmy_výdavky!H6</f>
        <v>2007</v>
      </c>
    </row>
    <row r="7" spans="1:8" ht="12.75">
      <c r="A7" s="341"/>
      <c r="B7" s="129"/>
      <c r="C7" s="130" t="s">
        <v>76</v>
      </c>
      <c r="D7" s="130"/>
      <c r="E7" s="166"/>
      <c r="F7" s="248"/>
      <c r="G7" s="300"/>
      <c r="H7" s="300"/>
    </row>
    <row r="8" spans="1:8" ht="12.75">
      <c r="A8" s="341"/>
      <c r="B8" s="131">
        <v>1</v>
      </c>
      <c r="C8" s="132" t="s">
        <v>9</v>
      </c>
      <c r="D8" s="132"/>
      <c r="E8" s="167"/>
      <c r="F8" s="249"/>
      <c r="G8" s="301"/>
      <c r="H8" s="301"/>
    </row>
    <row r="9" spans="1:8" ht="12.75">
      <c r="A9" s="341"/>
      <c r="B9" s="131">
        <v>2</v>
      </c>
      <c r="C9" s="132" t="s">
        <v>10</v>
      </c>
      <c r="D9" s="132"/>
      <c r="E9" s="167"/>
      <c r="F9" s="249"/>
      <c r="G9" s="301"/>
      <c r="H9" s="301"/>
    </row>
    <row r="10" spans="1:8" ht="12.75">
      <c r="A10" s="341"/>
      <c r="B10" s="131">
        <v>3</v>
      </c>
      <c r="C10" s="132" t="s">
        <v>11</v>
      </c>
      <c r="D10" s="132"/>
      <c r="E10" s="167"/>
      <c r="F10" s="249"/>
      <c r="G10" s="301"/>
      <c r="H10" s="301"/>
    </row>
    <row r="11" spans="1:8" ht="12.75">
      <c r="A11" s="341"/>
      <c r="B11" s="263">
        <v>4</v>
      </c>
      <c r="C11" s="264" t="s">
        <v>91</v>
      </c>
      <c r="D11" s="264"/>
      <c r="E11" s="344"/>
      <c r="F11" s="265">
        <f>SUM(F12:F14)</f>
        <v>0</v>
      </c>
      <c r="G11" s="302">
        <f>SUM(G12:G14)</f>
        <v>0</v>
      </c>
      <c r="H11" s="302">
        <f>SUM(H12:H14)</f>
        <v>0</v>
      </c>
    </row>
    <row r="12" spans="2:8" ht="12.75">
      <c r="B12" s="131">
        <v>5</v>
      </c>
      <c r="C12" s="132" t="s">
        <v>12</v>
      </c>
      <c r="D12" s="132"/>
      <c r="E12" s="132"/>
      <c r="F12" s="249"/>
      <c r="G12" s="301"/>
      <c r="H12" s="301"/>
    </row>
    <row r="13" spans="2:8" ht="12.75">
      <c r="B13" s="250">
        <v>6</v>
      </c>
      <c r="C13" s="251" t="s">
        <v>13</v>
      </c>
      <c r="D13" s="251"/>
      <c r="E13" s="251"/>
      <c r="F13" s="262"/>
      <c r="G13" s="303"/>
      <c r="H13" s="303"/>
    </row>
    <row r="14" spans="2:8" ht="12.75">
      <c r="B14" s="250">
        <v>7</v>
      </c>
      <c r="C14" s="251" t="s">
        <v>77</v>
      </c>
      <c r="D14" s="251"/>
      <c r="E14" s="251"/>
      <c r="F14" s="262"/>
      <c r="G14" s="303"/>
      <c r="H14" s="303"/>
    </row>
    <row r="15" spans="2:8" ht="12.75">
      <c r="B15" s="250">
        <v>8</v>
      </c>
      <c r="C15" s="251" t="s">
        <v>41</v>
      </c>
      <c r="D15" s="251"/>
      <c r="E15" s="251"/>
      <c r="F15" s="262"/>
      <c r="G15" s="303"/>
      <c r="H15" s="303"/>
    </row>
    <row r="16" spans="2:8" ht="12.75">
      <c r="B16" s="263">
        <v>9</v>
      </c>
      <c r="C16" s="264" t="s">
        <v>92</v>
      </c>
      <c r="D16" s="264"/>
      <c r="E16" s="264"/>
      <c r="F16" s="265">
        <f>SUM(F17:F19)</f>
        <v>0</v>
      </c>
      <c r="G16" s="302">
        <f>SUM(G17:G19)</f>
        <v>0</v>
      </c>
      <c r="H16" s="302">
        <f>SUM(H17:H19)</f>
        <v>0</v>
      </c>
    </row>
    <row r="17" spans="2:8" ht="12.75">
      <c r="B17" s="266">
        <v>10</v>
      </c>
      <c r="C17" s="267" t="s">
        <v>78</v>
      </c>
      <c r="D17" s="267"/>
      <c r="E17" s="267"/>
      <c r="F17" s="268"/>
      <c r="G17" s="304"/>
      <c r="H17" s="304"/>
    </row>
    <row r="18" spans="2:8" ht="12.75">
      <c r="B18" s="250">
        <v>11</v>
      </c>
      <c r="C18" s="251" t="s">
        <v>15</v>
      </c>
      <c r="D18" s="251"/>
      <c r="E18" s="251"/>
      <c r="F18" s="262"/>
      <c r="G18" s="303"/>
      <c r="H18" s="303"/>
    </row>
    <row r="19" spans="2:8" ht="12.75">
      <c r="B19" s="250">
        <v>12</v>
      </c>
      <c r="C19" s="251" t="s">
        <v>93</v>
      </c>
      <c r="D19" s="251"/>
      <c r="E19" s="251"/>
      <c r="F19" s="262"/>
      <c r="G19" s="303"/>
      <c r="H19" s="303"/>
    </row>
    <row r="20" spans="2:8" ht="12.75">
      <c r="B20" s="250">
        <v>13</v>
      </c>
      <c r="C20" s="251" t="s">
        <v>94</v>
      </c>
      <c r="D20" s="251"/>
      <c r="E20" s="251"/>
      <c r="F20" s="262"/>
      <c r="G20" s="303"/>
      <c r="H20" s="303"/>
    </row>
    <row r="21" spans="2:8" ht="12.75">
      <c r="B21" s="250">
        <v>14</v>
      </c>
      <c r="C21" s="251" t="s">
        <v>95</v>
      </c>
      <c r="D21" s="251"/>
      <c r="E21" s="251"/>
      <c r="F21" s="262"/>
      <c r="G21" s="303"/>
      <c r="H21" s="303"/>
    </row>
    <row r="22" spans="2:8" ht="12.75">
      <c r="B22" s="135">
        <v>15</v>
      </c>
      <c r="C22" s="136" t="s">
        <v>96</v>
      </c>
      <c r="D22" s="136"/>
      <c r="E22" s="136"/>
      <c r="F22" s="207">
        <f>F8+F9+F10+F11+F15+F16+F20+F21</f>
        <v>0</v>
      </c>
      <c r="G22" s="305">
        <f>G8+G9+G10+G11+G15+G16+G20+G21</f>
        <v>0</v>
      </c>
      <c r="H22" s="305">
        <f>H8+H9+H10+H11+H15+H16+H20+H21</f>
        <v>0</v>
      </c>
    </row>
    <row r="23" spans="2:8" ht="12.75">
      <c r="B23" s="269"/>
      <c r="C23" s="270" t="s">
        <v>79</v>
      </c>
      <c r="D23" s="270"/>
      <c r="E23" s="270"/>
      <c r="F23" s="271"/>
      <c r="G23" s="306"/>
      <c r="H23" s="306"/>
    </row>
    <row r="24" spans="2:8" ht="12.75">
      <c r="B24" s="266">
        <v>16</v>
      </c>
      <c r="C24" s="267" t="s">
        <v>17</v>
      </c>
      <c r="D24" s="267"/>
      <c r="E24" s="267"/>
      <c r="F24" s="268"/>
      <c r="G24" s="304"/>
      <c r="H24" s="304"/>
    </row>
    <row r="25" spans="2:8" ht="12.75">
      <c r="B25" s="250">
        <v>17</v>
      </c>
      <c r="C25" s="251" t="s">
        <v>16</v>
      </c>
      <c r="D25" s="251"/>
      <c r="E25" s="251"/>
      <c r="F25" s="262"/>
      <c r="G25" s="303"/>
      <c r="H25" s="303"/>
    </row>
    <row r="26" spans="2:8" ht="12.75">
      <c r="B26" s="250">
        <v>18</v>
      </c>
      <c r="C26" s="251" t="s">
        <v>80</v>
      </c>
      <c r="D26" s="251"/>
      <c r="E26" s="251"/>
      <c r="F26" s="262"/>
      <c r="G26" s="303"/>
      <c r="H26" s="303"/>
    </row>
    <row r="27" spans="2:8" ht="12.75">
      <c r="B27" s="250">
        <v>19</v>
      </c>
      <c r="C27" s="251" t="s">
        <v>97</v>
      </c>
      <c r="D27" s="251"/>
      <c r="E27" s="251"/>
      <c r="F27" s="262"/>
      <c r="G27" s="303"/>
      <c r="H27" s="303"/>
    </row>
    <row r="28" spans="2:8" ht="12.75">
      <c r="B28" s="139">
        <v>20</v>
      </c>
      <c r="C28" s="140" t="s">
        <v>98</v>
      </c>
      <c r="D28" s="140"/>
      <c r="E28" s="140"/>
      <c r="F28" s="208">
        <f>SUM(F24:F27)</f>
        <v>0</v>
      </c>
      <c r="G28" s="307">
        <f>SUM(G24:G27)</f>
        <v>0</v>
      </c>
      <c r="H28" s="307">
        <f>SUM(H24:H27)</f>
        <v>0</v>
      </c>
    </row>
    <row r="29" spans="2:8" ht="12.75">
      <c r="B29" s="141">
        <v>21</v>
      </c>
      <c r="C29" s="142" t="s">
        <v>99</v>
      </c>
      <c r="D29" s="142"/>
      <c r="E29" s="142"/>
      <c r="F29" s="209">
        <f>F22-F28</f>
        <v>0</v>
      </c>
      <c r="G29" s="308">
        <f>G22-G28</f>
        <v>0</v>
      </c>
      <c r="H29" s="308">
        <f>H22-H28</f>
        <v>0</v>
      </c>
    </row>
    <row r="30" spans="2:8" ht="12.75">
      <c r="B30" s="4"/>
      <c r="C30" s="4"/>
      <c r="D30" s="4"/>
      <c r="E30" s="4"/>
      <c r="F30" s="4"/>
      <c r="G30" s="309"/>
      <c r="H30" s="309"/>
    </row>
    <row r="31" spans="2:8" ht="12.75">
      <c r="B31" s="4"/>
      <c r="C31" s="4"/>
      <c r="D31" s="4"/>
      <c r="E31" s="4"/>
      <c r="F31" s="4"/>
      <c r="G31" s="309"/>
      <c r="H31" s="309"/>
    </row>
    <row r="32" spans="2:8" ht="12.75">
      <c r="B32" s="143" t="s">
        <v>0</v>
      </c>
      <c r="C32" s="144" t="s">
        <v>74</v>
      </c>
      <c r="D32" s="144"/>
      <c r="E32" s="210"/>
      <c r="F32" s="144"/>
      <c r="G32" s="310"/>
      <c r="H32" s="310"/>
    </row>
    <row r="33" spans="2:8" ht="12.75" hidden="1">
      <c r="B33" s="266">
        <v>22</v>
      </c>
      <c r="C33" s="267" t="s">
        <v>14</v>
      </c>
      <c r="D33" s="267"/>
      <c r="E33" s="272"/>
      <c r="F33" s="273"/>
      <c r="G33" s="311"/>
      <c r="H33" s="311"/>
    </row>
    <row r="34" spans="2:8" ht="12.75">
      <c r="B34" s="250">
        <v>23</v>
      </c>
      <c r="C34" s="251" t="s">
        <v>81</v>
      </c>
      <c r="D34" s="251"/>
      <c r="E34" s="252"/>
      <c r="F34" s="274"/>
      <c r="G34" s="303"/>
      <c r="H34" s="303"/>
    </row>
    <row r="35" spans="2:8" ht="12.75" hidden="1">
      <c r="B35" s="250">
        <v>24</v>
      </c>
      <c r="C35" s="251" t="s">
        <v>18</v>
      </c>
      <c r="D35" s="251"/>
      <c r="E35" s="252"/>
      <c r="F35" s="274"/>
      <c r="G35" s="303"/>
      <c r="H35" s="303"/>
    </row>
    <row r="36" spans="2:8" ht="12.75">
      <c r="B36" s="250">
        <v>25</v>
      </c>
      <c r="C36" s="251" t="s">
        <v>82</v>
      </c>
      <c r="D36" s="251"/>
      <c r="E36" s="252"/>
      <c r="F36" s="274"/>
      <c r="G36" s="303"/>
      <c r="H36" s="303"/>
    </row>
    <row r="37" spans="2:8" ht="12.75" hidden="1">
      <c r="B37" s="250">
        <v>26</v>
      </c>
      <c r="C37" s="251" t="s">
        <v>19</v>
      </c>
      <c r="D37" s="251"/>
      <c r="E37" s="252"/>
      <c r="F37" s="274"/>
      <c r="G37" s="303"/>
      <c r="H37" s="303"/>
    </row>
    <row r="38" spans="2:8" ht="12.75">
      <c r="B38" s="275">
        <v>27</v>
      </c>
      <c r="C38" s="276" t="s">
        <v>20</v>
      </c>
      <c r="D38" s="276"/>
      <c r="E38" s="277"/>
      <c r="F38" s="278"/>
      <c r="G38" s="312"/>
      <c r="H38" s="312"/>
    </row>
    <row r="39" spans="2:8" ht="12.75">
      <c r="B39" s="145">
        <v>28</v>
      </c>
      <c r="C39" s="146" t="s">
        <v>133</v>
      </c>
      <c r="D39" s="146"/>
      <c r="E39" s="261"/>
      <c r="F39" s="85"/>
      <c r="G39" s="313">
        <f>G11+G34+G16-G36-G38</f>
        <v>0</v>
      </c>
      <c r="H39" s="313">
        <f>H11+H34+H16-H36-H38</f>
        <v>0</v>
      </c>
    </row>
    <row r="40" spans="2:8" ht="12.75">
      <c r="B40" s="238" t="s">
        <v>106</v>
      </c>
      <c r="C40" s="212" t="s">
        <v>125</v>
      </c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  <row r="42" spans="2:8" ht="12.75">
      <c r="B42" s="4"/>
      <c r="C42" s="4"/>
      <c r="D42" s="4"/>
      <c r="E42" s="4"/>
      <c r="F42" s="4"/>
      <c r="G42" s="4"/>
      <c r="H42" s="4"/>
    </row>
    <row r="43" spans="2:8" ht="12.75">
      <c r="B43" s="4"/>
      <c r="C43" s="4"/>
      <c r="D43" s="4"/>
      <c r="E43" s="4"/>
      <c r="F43" s="4"/>
      <c r="G43" s="4"/>
      <c r="H43" s="4"/>
    </row>
    <row r="44" spans="2:8" ht="12.75">
      <c r="B44" s="4"/>
      <c r="C44" s="4"/>
      <c r="D44" s="4"/>
      <c r="E44" s="4"/>
      <c r="F44" s="4"/>
      <c r="G44" s="4"/>
      <c r="H44" s="4"/>
    </row>
    <row r="45" spans="2:8" ht="12.75">
      <c r="B45" s="4"/>
      <c r="C45" s="4"/>
      <c r="D45" s="4"/>
      <c r="E45" s="4"/>
      <c r="F45" s="4"/>
      <c r="G45" s="4"/>
      <c r="H45" s="4"/>
    </row>
    <row r="46" spans="2:8" ht="12.75">
      <c r="B46" s="4"/>
      <c r="C46" s="4"/>
      <c r="D46" s="4"/>
      <c r="E46" s="4"/>
      <c r="F46" s="4"/>
      <c r="G46" s="4"/>
      <c r="H46" s="4"/>
    </row>
    <row r="47" spans="2:8" ht="12.75">
      <c r="B47" s="4"/>
      <c r="C47" s="4"/>
      <c r="D47" s="4"/>
      <c r="E47" s="4"/>
      <c r="F47" s="4"/>
      <c r="G47" s="4"/>
      <c r="H47" s="4"/>
    </row>
    <row r="48" spans="2:8" ht="12.75">
      <c r="B48" s="4"/>
      <c r="C48" s="4"/>
      <c r="D48" s="4"/>
      <c r="E48" s="4"/>
      <c r="F48" s="4"/>
      <c r="G48" s="4"/>
      <c r="H48" s="4"/>
    </row>
    <row r="49" spans="2:8" ht="12.75">
      <c r="B49" s="4"/>
      <c r="C49" s="4"/>
      <c r="D49" s="4"/>
      <c r="E49" s="4"/>
      <c r="F49" s="4"/>
      <c r="G49" s="4"/>
      <c r="H49" s="4"/>
    </row>
    <row r="50" spans="2:8" ht="12.75">
      <c r="B50" s="4"/>
      <c r="C50" s="4"/>
      <c r="D50" s="4"/>
      <c r="E50" s="4"/>
      <c r="F50" s="4"/>
      <c r="G50" s="4"/>
      <c r="H50" s="4"/>
    </row>
    <row r="51" spans="2:8" ht="12.75">
      <c r="B51" s="4"/>
      <c r="C51" s="4"/>
      <c r="D51" s="4"/>
      <c r="E51" s="4"/>
      <c r="F51" s="4"/>
      <c r="G51" s="4"/>
      <c r="H51" s="4"/>
    </row>
    <row r="52" spans="2:8" ht="12.75">
      <c r="B52" s="4"/>
      <c r="C52" s="4"/>
      <c r="D52" s="4"/>
      <c r="E52" s="4"/>
      <c r="F52" s="4"/>
      <c r="G52" s="4"/>
      <c r="H52" s="4"/>
    </row>
    <row r="53" spans="2:8" ht="12.75">
      <c r="B53" s="4"/>
      <c r="C53" s="4"/>
      <c r="D53" s="4"/>
      <c r="E53" s="4"/>
      <c r="F53" s="4"/>
      <c r="G53" s="4"/>
      <c r="H53" s="4"/>
    </row>
    <row r="54" spans="2:8" ht="12.75">
      <c r="B54" s="4"/>
      <c r="C54" s="4"/>
      <c r="D54" s="4"/>
      <c r="E54" s="4"/>
      <c r="F54" s="4"/>
      <c r="G54" s="4"/>
      <c r="H54" s="4"/>
    </row>
    <row r="55" spans="2:8" ht="12.75">
      <c r="B55" s="4"/>
      <c r="C55" s="4"/>
      <c r="D55" s="4"/>
      <c r="E55" s="4"/>
      <c r="F55" s="4"/>
      <c r="G55" s="4"/>
      <c r="H55" s="4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  <row r="66" spans="2:8" ht="12.75">
      <c r="B66" s="4"/>
      <c r="C66" s="4"/>
      <c r="D66" s="4"/>
      <c r="E66" s="4"/>
      <c r="F66" s="4"/>
      <c r="G66" s="4"/>
      <c r="H66" s="4"/>
    </row>
    <row r="67" spans="2:8" ht="12.75">
      <c r="B67" s="4"/>
      <c r="C67" s="4"/>
      <c r="D67" s="4"/>
      <c r="E67" s="4"/>
      <c r="F67" s="4"/>
      <c r="G67" s="4"/>
      <c r="H67" s="4"/>
    </row>
    <row r="68" spans="2:8" ht="12.75">
      <c r="B68" s="4"/>
      <c r="C68" s="4"/>
      <c r="D68" s="4"/>
      <c r="E68" s="4"/>
      <c r="F68" s="4"/>
      <c r="G68" s="4"/>
      <c r="H68" s="4"/>
    </row>
    <row r="69" spans="2:8" ht="12.75">
      <c r="B69" s="4"/>
      <c r="C69" s="4"/>
      <c r="D69" s="4"/>
      <c r="E69" s="4"/>
      <c r="F69" s="4"/>
      <c r="G69" s="4"/>
      <c r="H69" s="4"/>
    </row>
    <row r="70" spans="2:8" ht="12.75">
      <c r="B70" s="4"/>
      <c r="C70" s="4"/>
      <c r="D70" s="4"/>
      <c r="E70" s="4"/>
      <c r="F70" s="4"/>
      <c r="G70" s="4"/>
      <c r="H70" s="4"/>
    </row>
    <row r="71" spans="2:8" ht="12.75">
      <c r="B71" s="4"/>
      <c r="C71" s="4"/>
      <c r="D71" s="4"/>
      <c r="E71" s="4"/>
      <c r="F71" s="4"/>
      <c r="G71" s="4"/>
      <c r="H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  <row r="89" spans="2:8" ht="12.75"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  <row r="97" spans="2:8" ht="12.75">
      <c r="B97" s="4"/>
      <c r="C97" s="4"/>
      <c r="D97" s="4"/>
      <c r="E97" s="4"/>
      <c r="F97" s="4"/>
      <c r="G97" s="4"/>
      <c r="H97" s="4"/>
    </row>
    <row r="98" spans="2:8" ht="12.75">
      <c r="B98" s="4"/>
      <c r="C98" s="4"/>
      <c r="D98" s="4"/>
      <c r="E98" s="4"/>
      <c r="F98" s="4"/>
      <c r="G98" s="4"/>
      <c r="H98" s="4"/>
    </row>
    <row r="99" spans="2:8" ht="12.75">
      <c r="B99" s="4"/>
      <c r="C99" s="4"/>
      <c r="D99" s="4"/>
      <c r="E99" s="4"/>
      <c r="F99" s="4"/>
      <c r="G99" s="4"/>
      <c r="H99" s="4"/>
    </row>
    <row r="100" spans="2:8" ht="12.75">
      <c r="B100" s="4"/>
      <c r="C100" s="4"/>
      <c r="D100" s="4"/>
      <c r="E100" s="4"/>
      <c r="F100" s="4"/>
      <c r="G100" s="4"/>
      <c r="H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8" ht="12.75">
      <c r="B102" s="4"/>
      <c r="C102" s="4"/>
      <c r="D102" s="4"/>
      <c r="E102" s="4"/>
      <c r="F102" s="4"/>
      <c r="G102" s="4"/>
      <c r="H102" s="4"/>
    </row>
    <row r="103" spans="2:8" ht="12.75">
      <c r="B103" s="4"/>
      <c r="C103" s="4"/>
      <c r="D103" s="4"/>
      <c r="E103" s="4"/>
      <c r="F103" s="4"/>
      <c r="G103" s="4"/>
      <c r="H103" s="4"/>
    </row>
    <row r="104" spans="2:8" ht="12.75">
      <c r="B104" s="4"/>
      <c r="C104" s="4"/>
      <c r="D104" s="4"/>
      <c r="E104" s="4"/>
      <c r="F104" s="4"/>
      <c r="G104" s="4"/>
      <c r="H104" s="4"/>
    </row>
    <row r="105" spans="2:8" ht="12.75">
      <c r="B105" s="4"/>
      <c r="C105" s="4"/>
      <c r="D105" s="4"/>
      <c r="E105" s="4"/>
      <c r="F105" s="4"/>
      <c r="G105" s="4"/>
      <c r="H105" s="4"/>
    </row>
    <row r="106" spans="2:8" ht="12.75">
      <c r="B106" s="4"/>
      <c r="C106" s="4"/>
      <c r="D106" s="4"/>
      <c r="E106" s="4"/>
      <c r="F106" s="4"/>
      <c r="G106" s="4"/>
      <c r="H106" s="4"/>
    </row>
    <row r="107" spans="2:8" ht="12.75">
      <c r="B107" s="4"/>
      <c r="C107" s="4"/>
      <c r="D107" s="4"/>
      <c r="E107" s="4"/>
      <c r="F107" s="4"/>
      <c r="G107" s="4"/>
      <c r="H107" s="4"/>
    </row>
    <row r="108" spans="2:8" ht="12.75">
      <c r="B108" s="4"/>
      <c r="C108" s="4"/>
      <c r="D108" s="4"/>
      <c r="E108" s="4"/>
      <c r="F108" s="4"/>
      <c r="G108" s="4"/>
      <c r="H108" s="4"/>
    </row>
    <row r="109" spans="2:8" ht="12.75">
      <c r="B109" s="4"/>
      <c r="C109" s="4"/>
      <c r="D109" s="4"/>
      <c r="E109" s="4"/>
      <c r="F109" s="4"/>
      <c r="G109" s="4"/>
      <c r="H109" s="4"/>
    </row>
    <row r="110" spans="2:8" ht="12.75">
      <c r="B110" s="4"/>
      <c r="C110" s="4"/>
      <c r="D110" s="4"/>
      <c r="E110" s="4"/>
      <c r="F110" s="4"/>
      <c r="G110" s="4"/>
      <c r="H110" s="4"/>
    </row>
    <row r="111" spans="2:8" ht="12.75">
      <c r="B111" s="4"/>
      <c r="C111" s="4"/>
      <c r="D111" s="4"/>
      <c r="E111" s="4"/>
      <c r="F111" s="4"/>
      <c r="G111" s="4"/>
      <c r="H111" s="4"/>
    </row>
    <row r="112" spans="2:8" ht="12.75">
      <c r="B112" s="4"/>
      <c r="C112" s="4"/>
      <c r="D112" s="4"/>
      <c r="E112" s="4"/>
      <c r="F112" s="4"/>
      <c r="G112" s="4"/>
      <c r="H112" s="4"/>
    </row>
    <row r="113" spans="2:8" ht="12.75">
      <c r="B113" s="4"/>
      <c r="C113" s="4"/>
      <c r="D113" s="4"/>
      <c r="E113" s="4"/>
      <c r="F113" s="4"/>
      <c r="G113" s="4"/>
      <c r="H113" s="4"/>
    </row>
    <row r="114" spans="2:8" ht="12.75">
      <c r="B114" s="4"/>
      <c r="C114" s="4"/>
      <c r="D114" s="4"/>
      <c r="E114" s="4"/>
      <c r="F114" s="4"/>
      <c r="G114" s="4"/>
      <c r="H114" s="4"/>
    </row>
    <row r="115" spans="2:8" ht="12.75">
      <c r="B115" s="4"/>
      <c r="C115" s="4"/>
      <c r="D115" s="4"/>
      <c r="E115" s="4"/>
      <c r="F115" s="4"/>
      <c r="G115" s="4"/>
      <c r="H115" s="4"/>
    </row>
    <row r="116" spans="2:8" ht="12.75">
      <c r="B116" s="4"/>
      <c r="C116" s="4"/>
      <c r="D116" s="4"/>
      <c r="E116" s="4"/>
      <c r="F116" s="4"/>
      <c r="G116" s="4"/>
      <c r="H116" s="4"/>
    </row>
    <row r="117" spans="2:8" ht="12.75">
      <c r="B117" s="4"/>
      <c r="C117" s="4"/>
      <c r="D117" s="4"/>
      <c r="E117" s="4"/>
      <c r="F117" s="4"/>
      <c r="G117" s="4"/>
      <c r="H117" s="4"/>
    </row>
    <row r="118" spans="2:8" ht="12.75">
      <c r="B118" s="4"/>
      <c r="C118" s="4"/>
      <c r="D118" s="4"/>
      <c r="E118" s="4"/>
      <c r="F118" s="4"/>
      <c r="G118" s="4"/>
      <c r="H118" s="4"/>
    </row>
    <row r="119" spans="2:8" ht="12.75">
      <c r="B119" s="4"/>
      <c r="C119" s="4"/>
      <c r="D119" s="4"/>
      <c r="E119" s="4"/>
      <c r="F119" s="4"/>
      <c r="G119" s="4"/>
      <c r="H119" s="4"/>
    </row>
    <row r="120" spans="2:8" ht="12.75">
      <c r="B120" s="4"/>
      <c r="C120" s="4"/>
      <c r="D120" s="4"/>
      <c r="E120" s="4"/>
      <c r="F120" s="4"/>
      <c r="G120" s="4"/>
      <c r="H120" s="4"/>
    </row>
    <row r="121" spans="2:8" ht="12.75">
      <c r="B121" s="4"/>
      <c r="C121" s="4"/>
      <c r="D121" s="4"/>
      <c r="E121" s="4"/>
      <c r="F121" s="4"/>
      <c r="G121" s="4"/>
      <c r="H121" s="4"/>
    </row>
    <row r="122" spans="2:8" ht="12.75">
      <c r="B122" s="4"/>
      <c r="C122" s="4"/>
      <c r="D122" s="4"/>
      <c r="E122" s="4"/>
      <c r="F122" s="4"/>
      <c r="G122" s="4"/>
      <c r="H122" s="4"/>
    </row>
    <row r="123" spans="2:8" ht="12.75">
      <c r="B123" s="4"/>
      <c r="C123" s="4"/>
      <c r="D123" s="4"/>
      <c r="E123" s="4"/>
      <c r="F123" s="4"/>
      <c r="G123" s="4"/>
      <c r="H123" s="4"/>
    </row>
    <row r="124" spans="2:8" ht="12.75">
      <c r="B124" s="4"/>
      <c r="C124" s="4"/>
      <c r="D124" s="4"/>
      <c r="E124" s="4"/>
      <c r="F124" s="4"/>
      <c r="G124" s="4"/>
      <c r="H124" s="4"/>
    </row>
    <row r="125" spans="2:8" ht="12.75">
      <c r="B125" s="4"/>
      <c r="C125" s="4"/>
      <c r="D125" s="4"/>
      <c r="E125" s="4"/>
      <c r="F125" s="4"/>
      <c r="G125" s="4"/>
      <c r="H125" s="4"/>
    </row>
  </sheetData>
  <sheetProtection password="C30B" sheet="1" objects="1" scenarios="1"/>
  <printOptions/>
  <pageMargins left="0.75" right="0.75" top="1" bottom="1" header="0.4921259845" footer="0.4921259845"/>
  <pageSetup horizontalDpi="600" verticalDpi="600" orientation="portrait" paperSize="9" r:id="rId2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5"/>
  <dimension ref="B1:R25"/>
  <sheetViews>
    <sheetView showGridLines="0" zoomScalePageLayoutView="0" workbookViewId="0" topLeftCell="A1">
      <pane xSplit="5" ySplit="6" topLeftCell="F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5" sqref="F5"/>
    </sheetView>
  </sheetViews>
  <sheetFormatPr defaultColWidth="9.00390625" defaultRowHeight="12.75"/>
  <cols>
    <col min="1" max="1" width="3.625" style="2" customWidth="1"/>
    <col min="2" max="2" width="3.375" style="2" bestFit="1" customWidth="1"/>
    <col min="3" max="3" width="28.25390625" style="2" customWidth="1"/>
    <col min="4" max="4" width="3.00390625" style="2" customWidth="1"/>
    <col min="5" max="5" width="2.25390625" style="2" customWidth="1"/>
    <col min="6" max="18" width="12.75390625" style="2" customWidth="1"/>
    <col min="19" max="16384" width="9.125" style="2" customWidth="1"/>
  </cols>
  <sheetData>
    <row r="1" ht="12.75">
      <c r="B1" s="86"/>
    </row>
    <row r="2" spans="2:18" ht="12.75">
      <c r="B2" s="237" t="s">
        <v>126</v>
      </c>
      <c r="C2" s="107"/>
      <c r="D2" s="108"/>
      <c r="E2" s="109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2"/>
    </row>
    <row r="3" spans="2:18" ht="12.75">
      <c r="B3" s="113"/>
      <c r="C3" s="114"/>
      <c r="D3" s="115"/>
      <c r="E3" s="11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</row>
    <row r="4" spans="2:18" ht="12.75">
      <c r="B4" s="118"/>
      <c r="C4" s="119"/>
      <c r="D4" s="120"/>
      <c r="E4" s="12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</row>
    <row r="5" spans="2:18" ht="12.75">
      <c r="B5" s="236" t="s">
        <v>127</v>
      </c>
      <c r="C5" s="119"/>
      <c r="D5" s="120"/>
      <c r="E5" s="121"/>
      <c r="F5" s="361" t="s">
        <v>136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</row>
    <row r="6" spans="2:18" ht="12.75">
      <c r="B6" s="124" t="s">
        <v>0</v>
      </c>
      <c r="C6" s="125" t="s">
        <v>1</v>
      </c>
      <c r="D6" s="126"/>
      <c r="E6" s="126"/>
      <c r="F6" s="239">
        <v>2008</v>
      </c>
      <c r="G6" s="106">
        <f>F6+1</f>
        <v>2009</v>
      </c>
      <c r="H6" s="106">
        <f aca="true" t="shared" si="0" ref="H6:R6">G6+1</f>
        <v>2010</v>
      </c>
      <c r="I6" s="106">
        <f t="shared" si="0"/>
        <v>2011</v>
      </c>
      <c r="J6" s="106">
        <f t="shared" si="0"/>
        <v>2012</v>
      </c>
      <c r="K6" s="106">
        <f t="shared" si="0"/>
        <v>2013</v>
      </c>
      <c r="L6" s="106">
        <f t="shared" si="0"/>
        <v>2014</v>
      </c>
      <c r="M6" s="106">
        <f t="shared" si="0"/>
        <v>2015</v>
      </c>
      <c r="N6" s="106">
        <f t="shared" si="0"/>
        <v>2016</v>
      </c>
      <c r="O6" s="106">
        <f t="shared" si="0"/>
        <v>2017</v>
      </c>
      <c r="P6" s="106">
        <f t="shared" si="0"/>
        <v>2018</v>
      </c>
      <c r="Q6" s="106">
        <f t="shared" si="0"/>
        <v>2019</v>
      </c>
      <c r="R6" s="106">
        <f t="shared" si="0"/>
        <v>2020</v>
      </c>
    </row>
    <row r="7" spans="2:18" ht="12.75">
      <c r="B7" s="256">
        <v>1</v>
      </c>
      <c r="C7" s="223" t="s">
        <v>86</v>
      </c>
      <c r="D7" s="223"/>
      <c r="E7" s="223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</row>
    <row r="8" spans="2:18" ht="12.75">
      <c r="B8" s="127">
        <v>2</v>
      </c>
      <c r="C8" s="128" t="s">
        <v>87</v>
      </c>
      <c r="D8" s="128"/>
      <c r="E8" s="128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</row>
    <row r="9" spans="2:18" ht="12.75">
      <c r="B9" s="227">
        <v>3</v>
      </c>
      <c r="C9" s="228" t="s">
        <v>68</v>
      </c>
      <c r="D9" s="228"/>
      <c r="E9" s="228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</row>
    <row r="10" spans="2:18" ht="12.75" customHeight="1">
      <c r="B10" s="149">
        <v>4</v>
      </c>
      <c r="C10" s="150" t="s">
        <v>88</v>
      </c>
      <c r="D10" s="150"/>
      <c r="E10" s="150"/>
      <c r="F10" s="291">
        <f>SUM(F7:F9)</f>
        <v>0</v>
      </c>
      <c r="G10" s="291">
        <f aca="true" t="shared" si="1" ref="G10:R10">SUM(G7:G9)</f>
        <v>0</v>
      </c>
      <c r="H10" s="291">
        <f t="shared" si="1"/>
        <v>0</v>
      </c>
      <c r="I10" s="291">
        <f t="shared" si="1"/>
        <v>0</v>
      </c>
      <c r="J10" s="291">
        <f t="shared" si="1"/>
        <v>0</v>
      </c>
      <c r="K10" s="291">
        <f t="shared" si="1"/>
        <v>0</v>
      </c>
      <c r="L10" s="291">
        <f t="shared" si="1"/>
        <v>0</v>
      </c>
      <c r="M10" s="291">
        <f t="shared" si="1"/>
        <v>0</v>
      </c>
      <c r="N10" s="291">
        <f t="shared" si="1"/>
        <v>0</v>
      </c>
      <c r="O10" s="291">
        <f t="shared" si="1"/>
        <v>0</v>
      </c>
      <c r="P10" s="291">
        <f t="shared" si="1"/>
        <v>0</v>
      </c>
      <c r="Q10" s="291">
        <f t="shared" si="1"/>
        <v>0</v>
      </c>
      <c r="R10" s="291">
        <f t="shared" si="1"/>
        <v>0</v>
      </c>
    </row>
    <row r="11" spans="2:18" ht="12.75">
      <c r="B11" s="225">
        <v>5</v>
      </c>
      <c r="C11" s="226" t="s">
        <v>69</v>
      </c>
      <c r="D11" s="226"/>
      <c r="E11" s="226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</row>
    <row r="12" spans="2:18" ht="12.75">
      <c r="B12" s="227">
        <v>6</v>
      </c>
      <c r="C12" s="228" t="s">
        <v>70</v>
      </c>
      <c r="D12" s="228"/>
      <c r="E12" s="228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</row>
    <row r="13" spans="2:18" ht="12.75">
      <c r="B13" s="227">
        <v>7</v>
      </c>
      <c r="C13" s="228" t="s">
        <v>71</v>
      </c>
      <c r="D13" s="228"/>
      <c r="E13" s="228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</row>
    <row r="14" spans="2:18" ht="12.75">
      <c r="B14" s="227">
        <v>8</v>
      </c>
      <c r="C14" s="228" t="s">
        <v>72</v>
      </c>
      <c r="D14" s="228"/>
      <c r="E14" s="228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</row>
    <row r="15" spans="2:18" ht="12.75">
      <c r="B15" s="227">
        <v>9</v>
      </c>
      <c r="C15" s="228" t="s">
        <v>73</v>
      </c>
      <c r="D15" s="228"/>
      <c r="E15" s="228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</row>
    <row r="16" spans="2:18" ht="12.75">
      <c r="B16" s="257">
        <v>10</v>
      </c>
      <c r="C16" s="258" t="s">
        <v>89</v>
      </c>
      <c r="D16" s="258"/>
      <c r="E16" s="258"/>
      <c r="F16" s="314">
        <f>SUM(F11:F15)</f>
        <v>0</v>
      </c>
      <c r="G16" s="314">
        <f aca="true" t="shared" si="2" ref="G16:R16">SUM(G11:G15)</f>
        <v>0</v>
      </c>
      <c r="H16" s="314">
        <f t="shared" si="2"/>
        <v>0</v>
      </c>
      <c r="I16" s="314">
        <f t="shared" si="2"/>
        <v>0</v>
      </c>
      <c r="J16" s="314">
        <f t="shared" si="2"/>
        <v>0</v>
      </c>
      <c r="K16" s="314">
        <f t="shared" si="2"/>
        <v>0</v>
      </c>
      <c r="L16" s="314">
        <f t="shared" si="2"/>
        <v>0</v>
      </c>
      <c r="M16" s="314">
        <f t="shared" si="2"/>
        <v>0</v>
      </c>
      <c r="N16" s="314">
        <f t="shared" si="2"/>
        <v>0</v>
      </c>
      <c r="O16" s="314">
        <f t="shared" si="2"/>
        <v>0</v>
      </c>
      <c r="P16" s="314">
        <f t="shared" si="2"/>
        <v>0</v>
      </c>
      <c r="Q16" s="314">
        <f t="shared" si="2"/>
        <v>0</v>
      </c>
      <c r="R16" s="314">
        <f t="shared" si="2"/>
        <v>0</v>
      </c>
    </row>
    <row r="17" spans="2:18" ht="12.75">
      <c r="B17" s="153">
        <v>11</v>
      </c>
      <c r="C17" s="154" t="s">
        <v>90</v>
      </c>
      <c r="D17" s="154"/>
      <c r="E17" s="154"/>
      <c r="F17" s="315">
        <f>F10-F16</f>
        <v>0</v>
      </c>
      <c r="G17" s="315">
        <f aca="true" t="shared" si="3" ref="G17:R17">G10-G16</f>
        <v>0</v>
      </c>
      <c r="H17" s="315">
        <f t="shared" si="3"/>
        <v>0</v>
      </c>
      <c r="I17" s="315">
        <f t="shared" si="3"/>
        <v>0</v>
      </c>
      <c r="J17" s="315">
        <f t="shared" si="3"/>
        <v>0</v>
      </c>
      <c r="K17" s="315">
        <f t="shared" si="3"/>
        <v>0</v>
      </c>
      <c r="L17" s="315">
        <f t="shared" si="3"/>
        <v>0</v>
      </c>
      <c r="M17" s="315">
        <f t="shared" si="3"/>
        <v>0</v>
      </c>
      <c r="N17" s="315">
        <f t="shared" si="3"/>
        <v>0</v>
      </c>
      <c r="O17" s="315">
        <f t="shared" si="3"/>
        <v>0</v>
      </c>
      <c r="P17" s="315">
        <f t="shared" si="3"/>
        <v>0</v>
      </c>
      <c r="Q17" s="315">
        <f t="shared" si="3"/>
        <v>0</v>
      </c>
      <c r="R17" s="315">
        <f t="shared" si="3"/>
        <v>0</v>
      </c>
    </row>
    <row r="18" spans="6:18" ht="12.75"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</row>
    <row r="19" spans="6:18" ht="12.75" hidden="1"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</row>
    <row r="20" spans="2:18" ht="12.75" hidden="1">
      <c r="B20" s="155" t="s">
        <v>0</v>
      </c>
      <c r="C20" s="156" t="s">
        <v>74</v>
      </c>
      <c r="D20" s="156"/>
      <c r="E20" s="156"/>
      <c r="F20" s="316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9"/>
    </row>
    <row r="21" spans="2:18" ht="12.75" hidden="1">
      <c r="B21" s="147">
        <v>14</v>
      </c>
      <c r="C21" s="148" t="s">
        <v>104</v>
      </c>
      <c r="D21" s="148"/>
      <c r="E21" s="148" t="s">
        <v>116</v>
      </c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8"/>
    </row>
    <row r="22" spans="2:18" ht="12.75" hidden="1">
      <c r="B22" s="147">
        <v>15</v>
      </c>
      <c r="C22" s="148" t="s">
        <v>105</v>
      </c>
      <c r="D22" s="148"/>
      <c r="E22" s="148" t="s">
        <v>116</v>
      </c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8"/>
    </row>
    <row r="23" spans="2:18" ht="12.75" hidden="1">
      <c r="B23" s="147">
        <v>16</v>
      </c>
      <c r="C23" s="148" t="s">
        <v>75</v>
      </c>
      <c r="D23" s="148"/>
      <c r="E23" s="148" t="s">
        <v>116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8"/>
    </row>
    <row r="24" spans="2:18" ht="12.75" hidden="1">
      <c r="B24" s="157">
        <v>17</v>
      </c>
      <c r="C24" s="158" t="s">
        <v>43</v>
      </c>
      <c r="D24" s="158"/>
      <c r="E24" s="158" t="s">
        <v>116</v>
      </c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20"/>
    </row>
    <row r="25" spans="2:18" ht="12.75">
      <c r="B25" s="238" t="s">
        <v>106</v>
      </c>
      <c r="C25" s="212" t="s">
        <v>125</v>
      </c>
      <c r="F25" s="321"/>
      <c r="G25" s="321"/>
      <c r="H25" s="321"/>
      <c r="I25" s="322"/>
      <c r="J25" s="321"/>
      <c r="K25" s="321"/>
      <c r="L25" s="321"/>
      <c r="M25" s="321"/>
      <c r="N25" s="321"/>
      <c r="O25" s="321"/>
      <c r="P25" s="321"/>
      <c r="Q25" s="321"/>
      <c r="R25" s="321"/>
    </row>
  </sheetData>
  <sheetProtection password="C30B" sheet="1" objects="1" scenarios="1"/>
  <printOptions/>
  <pageMargins left="0.19" right="0.16" top="1" bottom="1" header="0.4921259845" footer="0.4921259845"/>
  <pageSetup horizontalDpi="600" verticalDpi="600" orientation="landscape" paperSize="9" scale="95" r:id="rId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"/>
  <dimension ref="A1:R125"/>
  <sheetViews>
    <sheetView showGridLines="0" zoomScalePageLayoutView="0" workbookViewId="0" topLeftCell="A1">
      <pane xSplit="5" ySplit="6" topLeftCell="F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5" sqref="F5"/>
    </sheetView>
  </sheetViews>
  <sheetFormatPr defaultColWidth="9.00390625" defaultRowHeight="12.75"/>
  <cols>
    <col min="1" max="1" width="3.125" style="2" customWidth="1"/>
    <col min="2" max="2" width="4.25390625" style="2" customWidth="1"/>
    <col min="3" max="3" width="30.875" style="2" customWidth="1"/>
    <col min="4" max="4" width="4.125" style="2" bestFit="1" customWidth="1"/>
    <col min="5" max="5" width="3.625" style="2" customWidth="1"/>
    <col min="6" max="18" width="12.75390625" style="2" customWidth="1"/>
    <col min="19" max="16384" width="9.125" style="2" customWidth="1"/>
  </cols>
  <sheetData>
    <row r="1" ht="12.75">
      <c r="B1" s="86"/>
    </row>
    <row r="2" spans="1:18" ht="12.75">
      <c r="A2" s="341"/>
      <c r="B2" s="237" t="s">
        <v>110</v>
      </c>
      <c r="C2" s="87"/>
      <c r="D2" s="88"/>
      <c r="E2" s="89"/>
      <c r="F2" s="90"/>
      <c r="G2" s="90"/>
      <c r="H2" s="90"/>
      <c r="I2" s="90"/>
      <c r="J2" s="90"/>
      <c r="K2" s="90"/>
      <c r="L2" s="90"/>
      <c r="M2" s="90"/>
      <c r="N2" s="351"/>
      <c r="O2" s="90"/>
      <c r="P2" s="90"/>
      <c r="Q2" s="91"/>
      <c r="R2" s="92"/>
    </row>
    <row r="3" spans="1:18" ht="12.75">
      <c r="A3" s="341"/>
      <c r="B3" s="93"/>
      <c r="C3" s="94"/>
      <c r="D3" s="95"/>
      <c r="E3" s="95"/>
      <c r="F3" s="96"/>
      <c r="G3" s="96"/>
      <c r="H3" s="96"/>
      <c r="I3" s="96"/>
      <c r="J3" s="96"/>
      <c r="K3" s="96"/>
      <c r="L3" s="96"/>
      <c r="M3" s="96"/>
      <c r="N3" s="97"/>
      <c r="O3" s="96"/>
      <c r="P3" s="96"/>
      <c r="Q3" s="96"/>
      <c r="R3" s="97"/>
    </row>
    <row r="4" spans="1:18" ht="12.75">
      <c r="A4" s="341"/>
      <c r="B4" s="98"/>
      <c r="C4" s="99"/>
      <c r="D4" s="100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1"/>
      <c r="P4" s="101"/>
      <c r="Q4" s="101"/>
      <c r="R4" s="102"/>
    </row>
    <row r="5" spans="1:18" ht="12.75">
      <c r="A5" s="341"/>
      <c r="B5" s="345" t="s">
        <v>128</v>
      </c>
      <c r="C5" s="99"/>
      <c r="D5" s="100"/>
      <c r="E5" s="101"/>
      <c r="F5" s="362" t="s">
        <v>136</v>
      </c>
      <c r="G5" s="101"/>
      <c r="H5" s="101"/>
      <c r="I5" s="101"/>
      <c r="J5" s="101"/>
      <c r="K5" s="101"/>
      <c r="L5" s="101"/>
      <c r="M5" s="101"/>
      <c r="N5" s="102"/>
      <c r="O5" s="104"/>
      <c r="P5" s="104"/>
      <c r="Q5" s="104"/>
      <c r="R5" s="105"/>
    </row>
    <row r="6" spans="1:18" ht="12.75">
      <c r="A6" s="341"/>
      <c r="B6" s="352" t="s">
        <v>7</v>
      </c>
      <c r="C6" s="342" t="s">
        <v>8</v>
      </c>
      <c r="D6" s="342"/>
      <c r="E6" s="342"/>
      <c r="F6" s="343">
        <f>Plán_príjmy_výdavky!F6</f>
        <v>2008</v>
      </c>
      <c r="G6" s="343">
        <f>F6+1</f>
        <v>2009</v>
      </c>
      <c r="H6" s="343">
        <f aca="true" t="shared" si="0" ref="H6:R6">G6+1</f>
        <v>2010</v>
      </c>
      <c r="I6" s="343">
        <f t="shared" si="0"/>
        <v>2011</v>
      </c>
      <c r="J6" s="343">
        <f t="shared" si="0"/>
        <v>2012</v>
      </c>
      <c r="K6" s="343">
        <f t="shared" si="0"/>
        <v>2013</v>
      </c>
      <c r="L6" s="343">
        <f t="shared" si="0"/>
        <v>2014</v>
      </c>
      <c r="M6" s="343">
        <f t="shared" si="0"/>
        <v>2015</v>
      </c>
      <c r="N6" s="353">
        <f t="shared" si="0"/>
        <v>2016</v>
      </c>
      <c r="O6" s="255">
        <f t="shared" si="0"/>
        <v>2017</v>
      </c>
      <c r="P6" s="106">
        <f t="shared" si="0"/>
        <v>2018</v>
      </c>
      <c r="Q6" s="106">
        <f t="shared" si="0"/>
        <v>2019</v>
      </c>
      <c r="R6" s="106">
        <f t="shared" si="0"/>
        <v>2020</v>
      </c>
    </row>
    <row r="7" spans="2:18" ht="12.75">
      <c r="B7" s="354"/>
      <c r="C7" s="355" t="s">
        <v>76</v>
      </c>
      <c r="D7" s="355"/>
      <c r="E7" s="356"/>
      <c r="F7" s="357"/>
      <c r="G7" s="357"/>
      <c r="H7" s="357"/>
      <c r="I7" s="357"/>
      <c r="J7" s="357"/>
      <c r="K7" s="357"/>
      <c r="L7" s="357"/>
      <c r="M7" s="357"/>
      <c r="N7" s="357"/>
      <c r="O7" s="350"/>
      <c r="P7" s="323"/>
      <c r="Q7" s="323"/>
      <c r="R7" s="323"/>
    </row>
    <row r="8" spans="2:18" ht="12.75">
      <c r="B8" s="131">
        <v>1</v>
      </c>
      <c r="C8" s="132" t="s">
        <v>9</v>
      </c>
      <c r="D8" s="132"/>
      <c r="E8" s="167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</row>
    <row r="9" spans="2:18" ht="12.75">
      <c r="B9" s="131">
        <v>2</v>
      </c>
      <c r="C9" s="132" t="s">
        <v>10</v>
      </c>
      <c r="D9" s="132"/>
      <c r="E9" s="167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</row>
    <row r="10" spans="2:18" ht="12.75">
      <c r="B10" s="131">
        <v>3</v>
      </c>
      <c r="C10" s="132" t="s">
        <v>11</v>
      </c>
      <c r="D10" s="132"/>
      <c r="E10" s="167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</row>
    <row r="11" spans="2:18" ht="12.75">
      <c r="B11" s="133">
        <v>4</v>
      </c>
      <c r="C11" s="134" t="s">
        <v>91</v>
      </c>
      <c r="D11" s="134"/>
      <c r="E11" s="168"/>
      <c r="F11" s="325">
        <f>SUM(F12:F14)</f>
        <v>0</v>
      </c>
      <c r="G11" s="325">
        <f aca="true" t="shared" si="1" ref="G11:R11">SUM(G12:G14)</f>
        <v>0</v>
      </c>
      <c r="H11" s="325">
        <f t="shared" si="1"/>
        <v>0</v>
      </c>
      <c r="I11" s="325">
        <f t="shared" si="1"/>
        <v>0</v>
      </c>
      <c r="J11" s="325">
        <f t="shared" si="1"/>
        <v>0</v>
      </c>
      <c r="K11" s="325">
        <f t="shared" si="1"/>
        <v>0</v>
      </c>
      <c r="L11" s="325">
        <f t="shared" si="1"/>
        <v>0</v>
      </c>
      <c r="M11" s="325">
        <f t="shared" si="1"/>
        <v>0</v>
      </c>
      <c r="N11" s="325">
        <f t="shared" si="1"/>
        <v>0</v>
      </c>
      <c r="O11" s="325">
        <f t="shared" si="1"/>
        <v>0</v>
      </c>
      <c r="P11" s="325">
        <f t="shared" si="1"/>
        <v>0</v>
      </c>
      <c r="Q11" s="325">
        <f t="shared" si="1"/>
        <v>0</v>
      </c>
      <c r="R11" s="325">
        <f t="shared" si="1"/>
        <v>0</v>
      </c>
    </row>
    <row r="12" spans="2:18" ht="12.75">
      <c r="B12" s="131">
        <v>5</v>
      </c>
      <c r="C12" s="132" t="s">
        <v>12</v>
      </c>
      <c r="D12" s="132"/>
      <c r="E12" s="167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</row>
    <row r="13" spans="2:18" ht="12.75">
      <c r="B13" s="250">
        <v>6</v>
      </c>
      <c r="C13" s="251" t="s">
        <v>13</v>
      </c>
      <c r="D13" s="251"/>
      <c r="E13" s="252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</row>
    <row r="14" spans="2:18" ht="12.75">
      <c r="B14" s="250">
        <v>7</v>
      </c>
      <c r="C14" s="251" t="s">
        <v>77</v>
      </c>
      <c r="D14" s="251"/>
      <c r="E14" s="252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</row>
    <row r="15" spans="2:18" ht="12.75">
      <c r="B15" s="250">
        <v>8</v>
      </c>
      <c r="C15" s="251" t="s">
        <v>41</v>
      </c>
      <c r="D15" s="253"/>
      <c r="E15" s="254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</row>
    <row r="16" spans="2:18" ht="12.75">
      <c r="B16" s="133">
        <v>9</v>
      </c>
      <c r="C16" s="134" t="s">
        <v>92</v>
      </c>
      <c r="D16" s="134"/>
      <c r="E16" s="168"/>
      <c r="F16" s="325">
        <f>SUM(F17:F19)</f>
        <v>0</v>
      </c>
      <c r="G16" s="325">
        <f aca="true" t="shared" si="2" ref="G16:R16">SUM(G17:G19)</f>
        <v>0</v>
      </c>
      <c r="H16" s="325">
        <f t="shared" si="2"/>
        <v>0</v>
      </c>
      <c r="I16" s="325">
        <f t="shared" si="2"/>
        <v>0</v>
      </c>
      <c r="J16" s="325">
        <f t="shared" si="2"/>
        <v>0</v>
      </c>
      <c r="K16" s="325">
        <f t="shared" si="2"/>
        <v>0</v>
      </c>
      <c r="L16" s="325">
        <f t="shared" si="2"/>
        <v>0</v>
      </c>
      <c r="M16" s="325">
        <f t="shared" si="2"/>
        <v>0</v>
      </c>
      <c r="N16" s="325">
        <f t="shared" si="2"/>
        <v>0</v>
      </c>
      <c r="O16" s="325">
        <f t="shared" si="2"/>
        <v>0</v>
      </c>
      <c r="P16" s="325">
        <f t="shared" si="2"/>
        <v>0</v>
      </c>
      <c r="Q16" s="325">
        <f t="shared" si="2"/>
        <v>0</v>
      </c>
      <c r="R16" s="325">
        <f t="shared" si="2"/>
        <v>0</v>
      </c>
    </row>
    <row r="17" spans="2:18" ht="12.75">
      <c r="B17" s="131">
        <v>10</v>
      </c>
      <c r="C17" s="132" t="s">
        <v>78</v>
      </c>
      <c r="D17" s="132"/>
      <c r="E17" s="167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</row>
    <row r="18" spans="2:18" ht="12.75">
      <c r="B18" s="250">
        <v>11</v>
      </c>
      <c r="C18" s="251" t="s">
        <v>15</v>
      </c>
      <c r="D18" s="251"/>
      <c r="E18" s="252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</row>
    <row r="19" spans="2:18" ht="12.75">
      <c r="B19" s="250">
        <v>12</v>
      </c>
      <c r="C19" s="251" t="s">
        <v>93</v>
      </c>
      <c r="D19" s="251"/>
      <c r="E19" s="252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</row>
    <row r="20" spans="2:18" ht="12.75">
      <c r="B20" s="250">
        <v>13</v>
      </c>
      <c r="C20" s="251" t="s">
        <v>94</v>
      </c>
      <c r="D20" s="251"/>
      <c r="E20" s="252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</row>
    <row r="21" spans="2:18" ht="12.75">
      <c r="B21" s="250">
        <v>14</v>
      </c>
      <c r="C21" s="251" t="s">
        <v>95</v>
      </c>
      <c r="D21" s="251"/>
      <c r="E21" s="252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</row>
    <row r="22" spans="2:18" ht="12.75">
      <c r="B22" s="135">
        <v>15</v>
      </c>
      <c r="C22" s="136" t="s">
        <v>96</v>
      </c>
      <c r="D22" s="136"/>
      <c r="E22" s="169"/>
      <c r="F22" s="328">
        <f>F8+F9+F10+F11+F15+F16+F20+F21</f>
        <v>0</v>
      </c>
      <c r="G22" s="328">
        <f aca="true" t="shared" si="3" ref="G22:R22">G8+G9+G10+G11+G15+G16+G20+G21</f>
        <v>0</v>
      </c>
      <c r="H22" s="328">
        <f t="shared" si="3"/>
        <v>0</v>
      </c>
      <c r="I22" s="328">
        <f t="shared" si="3"/>
        <v>0</v>
      </c>
      <c r="J22" s="328">
        <f t="shared" si="3"/>
        <v>0</v>
      </c>
      <c r="K22" s="328">
        <f t="shared" si="3"/>
        <v>0</v>
      </c>
      <c r="L22" s="328">
        <f t="shared" si="3"/>
        <v>0</v>
      </c>
      <c r="M22" s="328">
        <f t="shared" si="3"/>
        <v>0</v>
      </c>
      <c r="N22" s="328">
        <f t="shared" si="3"/>
        <v>0</v>
      </c>
      <c r="O22" s="328">
        <f t="shared" si="3"/>
        <v>0</v>
      </c>
      <c r="P22" s="328">
        <f t="shared" si="3"/>
        <v>0</v>
      </c>
      <c r="Q22" s="328">
        <f t="shared" si="3"/>
        <v>0</v>
      </c>
      <c r="R22" s="328">
        <f t="shared" si="3"/>
        <v>0</v>
      </c>
    </row>
    <row r="23" spans="2:18" ht="12.75">
      <c r="B23" s="137"/>
      <c r="C23" s="138" t="s">
        <v>79</v>
      </c>
      <c r="D23" s="138"/>
      <c r="E23" s="170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</row>
    <row r="24" spans="2:18" ht="12.75">
      <c r="B24" s="131">
        <v>16</v>
      </c>
      <c r="C24" s="132" t="s">
        <v>17</v>
      </c>
      <c r="D24" s="132"/>
      <c r="E24" s="167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</row>
    <row r="25" spans="2:18" ht="12.75">
      <c r="B25" s="250">
        <v>17</v>
      </c>
      <c r="C25" s="251" t="s">
        <v>16</v>
      </c>
      <c r="D25" s="251"/>
      <c r="E25" s="252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</row>
    <row r="26" spans="2:18" ht="12.75">
      <c r="B26" s="250">
        <v>18</v>
      </c>
      <c r="C26" s="251" t="s">
        <v>80</v>
      </c>
      <c r="D26" s="251"/>
      <c r="E26" s="252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</row>
    <row r="27" spans="2:18" ht="12.75">
      <c r="B27" s="250">
        <v>19</v>
      </c>
      <c r="C27" s="251" t="s">
        <v>97</v>
      </c>
      <c r="D27" s="251"/>
      <c r="E27" s="252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</row>
    <row r="28" spans="2:18" ht="12.75">
      <c r="B28" s="139">
        <v>20</v>
      </c>
      <c r="C28" s="140" t="s">
        <v>98</v>
      </c>
      <c r="D28" s="140"/>
      <c r="E28" s="171"/>
      <c r="F28" s="329">
        <f>SUM(F24:F27)</f>
        <v>0</v>
      </c>
      <c r="G28" s="329">
        <f aca="true" t="shared" si="4" ref="G28:R28">SUM(G24:G27)</f>
        <v>0</v>
      </c>
      <c r="H28" s="329">
        <f t="shared" si="4"/>
        <v>0</v>
      </c>
      <c r="I28" s="329">
        <f t="shared" si="4"/>
        <v>0</v>
      </c>
      <c r="J28" s="329">
        <f t="shared" si="4"/>
        <v>0</v>
      </c>
      <c r="K28" s="329">
        <f t="shared" si="4"/>
        <v>0</v>
      </c>
      <c r="L28" s="329">
        <f t="shared" si="4"/>
        <v>0</v>
      </c>
      <c r="M28" s="329">
        <f t="shared" si="4"/>
        <v>0</v>
      </c>
      <c r="N28" s="329">
        <f t="shared" si="4"/>
        <v>0</v>
      </c>
      <c r="O28" s="329">
        <f t="shared" si="4"/>
        <v>0</v>
      </c>
      <c r="P28" s="329">
        <f t="shared" si="4"/>
        <v>0</v>
      </c>
      <c r="Q28" s="329">
        <f t="shared" si="4"/>
        <v>0</v>
      </c>
      <c r="R28" s="329">
        <f t="shared" si="4"/>
        <v>0</v>
      </c>
    </row>
    <row r="29" spans="2:18" ht="12.75">
      <c r="B29" s="141">
        <v>20</v>
      </c>
      <c r="C29" s="142" t="s">
        <v>99</v>
      </c>
      <c r="D29" s="142"/>
      <c r="E29" s="172"/>
      <c r="F29" s="330">
        <f>F22-F28</f>
        <v>0</v>
      </c>
      <c r="G29" s="330">
        <f aca="true" t="shared" si="5" ref="G29:R29">G22-G28</f>
        <v>0</v>
      </c>
      <c r="H29" s="330">
        <f t="shared" si="5"/>
        <v>0</v>
      </c>
      <c r="I29" s="330">
        <f t="shared" si="5"/>
        <v>0</v>
      </c>
      <c r="J29" s="330">
        <f t="shared" si="5"/>
        <v>0</v>
      </c>
      <c r="K29" s="330">
        <f t="shared" si="5"/>
        <v>0</v>
      </c>
      <c r="L29" s="330">
        <f t="shared" si="5"/>
        <v>0</v>
      </c>
      <c r="M29" s="330">
        <f t="shared" si="5"/>
        <v>0</v>
      </c>
      <c r="N29" s="330">
        <f t="shared" si="5"/>
        <v>0</v>
      </c>
      <c r="O29" s="330">
        <f t="shared" si="5"/>
        <v>0</v>
      </c>
      <c r="P29" s="330">
        <f t="shared" si="5"/>
        <v>0</v>
      </c>
      <c r="Q29" s="330">
        <f t="shared" si="5"/>
        <v>0</v>
      </c>
      <c r="R29" s="330">
        <f t="shared" si="5"/>
        <v>0</v>
      </c>
    </row>
    <row r="30" spans="2:18" ht="12.75">
      <c r="B30" s="4"/>
      <c r="C30" s="4"/>
      <c r="D30" s="4"/>
      <c r="E30" s="4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</row>
    <row r="31" spans="2:18" ht="12.75">
      <c r="B31" s="4"/>
      <c r="C31" s="4"/>
      <c r="D31" s="4"/>
      <c r="E31" s="4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</row>
    <row r="32" spans="2:18" ht="12.75">
      <c r="B32" s="143" t="s">
        <v>0</v>
      </c>
      <c r="C32" s="144" t="s">
        <v>74</v>
      </c>
      <c r="D32" s="144"/>
      <c r="E32" s="2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</row>
    <row r="33" spans="2:18" ht="12.75" hidden="1">
      <c r="B33" s="266">
        <v>22</v>
      </c>
      <c r="C33" s="267" t="s">
        <v>14</v>
      </c>
      <c r="D33" s="267"/>
      <c r="E33" s="272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</row>
    <row r="34" spans="2:18" ht="12.75">
      <c r="B34" s="250">
        <v>21</v>
      </c>
      <c r="C34" s="251" t="s">
        <v>81</v>
      </c>
      <c r="D34" s="251"/>
      <c r="E34" s="252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</row>
    <row r="35" spans="2:18" ht="12.75" hidden="1">
      <c r="B35" s="250">
        <v>24</v>
      </c>
      <c r="C35" s="251" t="s">
        <v>18</v>
      </c>
      <c r="D35" s="251"/>
      <c r="E35" s="252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</row>
    <row r="36" spans="2:18" ht="12.75">
      <c r="B36" s="250">
        <v>22</v>
      </c>
      <c r="C36" s="251" t="s">
        <v>82</v>
      </c>
      <c r="D36" s="251"/>
      <c r="E36" s="252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</row>
    <row r="37" spans="2:18" ht="12.75" hidden="1">
      <c r="B37" s="250">
        <v>26</v>
      </c>
      <c r="C37" s="251" t="s">
        <v>19</v>
      </c>
      <c r="D37" s="251"/>
      <c r="E37" s="252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</row>
    <row r="38" spans="2:18" ht="12.75">
      <c r="B38" s="275">
        <v>23</v>
      </c>
      <c r="C38" s="276" t="s">
        <v>20</v>
      </c>
      <c r="D38" s="276"/>
      <c r="E38" s="277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</row>
    <row r="39" spans="2:18" ht="12.75">
      <c r="B39" s="145">
        <v>24</v>
      </c>
      <c r="C39" s="146" t="s">
        <v>133</v>
      </c>
      <c r="D39" s="146"/>
      <c r="E39" s="261"/>
      <c r="F39" s="313">
        <f>F11+F34+F16-F36-F38</f>
        <v>0</v>
      </c>
      <c r="G39" s="313">
        <f>G11+G34+G16-G36-G38</f>
        <v>0</v>
      </c>
      <c r="H39" s="313">
        <f>H11+H34+H16-H36-H38</f>
        <v>0</v>
      </c>
      <c r="I39" s="313">
        <f aca="true" t="shared" si="6" ref="I39:R39">I11+I34+I16-I36-I38</f>
        <v>0</v>
      </c>
      <c r="J39" s="313">
        <f t="shared" si="6"/>
        <v>0</v>
      </c>
      <c r="K39" s="313">
        <f t="shared" si="6"/>
        <v>0</v>
      </c>
      <c r="L39" s="313">
        <f t="shared" si="6"/>
        <v>0</v>
      </c>
      <c r="M39" s="313">
        <f t="shared" si="6"/>
        <v>0</v>
      </c>
      <c r="N39" s="313">
        <f t="shared" si="6"/>
        <v>0</v>
      </c>
      <c r="O39" s="313">
        <f t="shared" si="6"/>
        <v>0</v>
      </c>
      <c r="P39" s="313">
        <f t="shared" si="6"/>
        <v>0</v>
      </c>
      <c r="Q39" s="313">
        <f t="shared" si="6"/>
        <v>0</v>
      </c>
      <c r="R39" s="313">
        <f t="shared" si="6"/>
        <v>0</v>
      </c>
    </row>
    <row r="40" spans="2:8" ht="12.75">
      <c r="B40" s="238" t="s">
        <v>106</v>
      </c>
      <c r="C40" s="212" t="s">
        <v>125</v>
      </c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  <row r="42" spans="2:8" ht="12.75">
      <c r="B42" s="4"/>
      <c r="C42" s="4"/>
      <c r="D42" s="4"/>
      <c r="E42" s="4"/>
      <c r="F42" s="4"/>
      <c r="G42" s="4"/>
      <c r="H42" s="4"/>
    </row>
    <row r="43" spans="2:8" ht="12.75">
      <c r="B43" s="4"/>
      <c r="C43" s="4"/>
      <c r="D43" s="4"/>
      <c r="E43" s="4"/>
      <c r="F43" s="4"/>
      <c r="G43" s="4"/>
      <c r="H43" s="4"/>
    </row>
    <row r="44" spans="2:8" ht="12.75">
      <c r="B44" s="4"/>
      <c r="C44" s="4"/>
      <c r="D44" s="4"/>
      <c r="E44" s="4"/>
      <c r="F44" s="4"/>
      <c r="G44" s="4"/>
      <c r="H44" s="4"/>
    </row>
    <row r="45" spans="2:8" ht="12.75">
      <c r="B45" s="4"/>
      <c r="C45" s="4"/>
      <c r="D45" s="4"/>
      <c r="E45" s="4"/>
      <c r="F45" s="4"/>
      <c r="G45" s="4"/>
      <c r="H45" s="4"/>
    </row>
    <row r="46" spans="2:8" ht="12.75">
      <c r="B46" s="4"/>
      <c r="C46" s="4"/>
      <c r="D46" s="4"/>
      <c r="E46" s="4"/>
      <c r="F46" s="4"/>
      <c r="G46" s="4"/>
      <c r="H46" s="4"/>
    </row>
    <row r="47" spans="2:8" ht="12.75">
      <c r="B47" s="4"/>
      <c r="C47" s="4"/>
      <c r="D47" s="4"/>
      <c r="E47" s="4"/>
      <c r="F47" s="4"/>
      <c r="G47" s="4"/>
      <c r="H47" s="4"/>
    </row>
    <row r="48" spans="2:8" ht="12.75">
      <c r="B48" s="4"/>
      <c r="C48" s="4"/>
      <c r="D48" s="4"/>
      <c r="E48" s="4"/>
      <c r="F48" s="4"/>
      <c r="G48" s="4"/>
      <c r="H48" s="4"/>
    </row>
    <row r="49" spans="2:8" ht="12.75">
      <c r="B49" s="4"/>
      <c r="C49" s="4"/>
      <c r="D49" s="4"/>
      <c r="E49" s="4"/>
      <c r="F49" s="4"/>
      <c r="G49" s="4"/>
      <c r="H49" s="4"/>
    </row>
    <row r="50" spans="2:8" ht="12.75">
      <c r="B50" s="4"/>
      <c r="C50" s="4"/>
      <c r="D50" s="4"/>
      <c r="E50" s="4"/>
      <c r="F50" s="4"/>
      <c r="G50" s="4"/>
      <c r="H50" s="4"/>
    </row>
    <row r="51" spans="2:8" ht="12.75">
      <c r="B51" s="4"/>
      <c r="C51" s="4"/>
      <c r="D51" s="4"/>
      <c r="E51" s="4"/>
      <c r="F51" s="4"/>
      <c r="G51" s="4"/>
      <c r="H51" s="4"/>
    </row>
    <row r="52" spans="2:8" ht="12.75">
      <c r="B52" s="4"/>
      <c r="C52" s="4"/>
      <c r="D52" s="4"/>
      <c r="E52" s="4"/>
      <c r="F52" s="4"/>
      <c r="G52" s="4"/>
      <c r="H52" s="4"/>
    </row>
    <row r="53" spans="2:8" ht="12.75">
      <c r="B53" s="4"/>
      <c r="C53" s="4"/>
      <c r="D53" s="4"/>
      <c r="E53" s="4"/>
      <c r="F53" s="4"/>
      <c r="G53" s="4"/>
      <c r="H53" s="4"/>
    </row>
    <row r="54" spans="2:8" ht="12.75">
      <c r="B54" s="4"/>
      <c r="C54" s="4"/>
      <c r="D54" s="4"/>
      <c r="E54" s="4"/>
      <c r="F54" s="4"/>
      <c r="G54" s="4"/>
      <c r="H54" s="4"/>
    </row>
    <row r="55" spans="2:8" ht="12.75">
      <c r="B55" s="4"/>
      <c r="C55" s="4"/>
      <c r="D55" s="4"/>
      <c r="E55" s="4"/>
      <c r="F55" s="4"/>
      <c r="G55" s="4"/>
      <c r="H55" s="4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  <row r="66" spans="2:8" ht="12.75">
      <c r="B66" s="4"/>
      <c r="C66" s="4"/>
      <c r="D66" s="4"/>
      <c r="E66" s="4"/>
      <c r="F66" s="4"/>
      <c r="G66" s="4"/>
      <c r="H66" s="4"/>
    </row>
    <row r="67" spans="2:8" ht="12.75">
      <c r="B67" s="4"/>
      <c r="C67" s="4"/>
      <c r="D67" s="4"/>
      <c r="E67" s="4"/>
      <c r="F67" s="4"/>
      <c r="G67" s="4"/>
      <c r="H67" s="4"/>
    </row>
    <row r="68" spans="2:8" ht="12.75">
      <c r="B68" s="4"/>
      <c r="C68" s="4"/>
      <c r="D68" s="4"/>
      <c r="E68" s="4"/>
      <c r="F68" s="4"/>
      <c r="G68" s="4"/>
      <c r="H68" s="4"/>
    </row>
    <row r="69" spans="2:8" ht="12.75">
      <c r="B69" s="4"/>
      <c r="C69" s="4"/>
      <c r="D69" s="4"/>
      <c r="E69" s="4"/>
      <c r="F69" s="4"/>
      <c r="G69" s="4"/>
      <c r="H69" s="4"/>
    </row>
    <row r="70" spans="2:8" ht="12.75">
      <c r="B70" s="4"/>
      <c r="C70" s="4"/>
      <c r="D70" s="4"/>
      <c r="E70" s="4"/>
      <c r="F70" s="4"/>
      <c r="G70" s="4"/>
      <c r="H70" s="4"/>
    </row>
    <row r="71" spans="2:8" ht="12.75">
      <c r="B71" s="4"/>
      <c r="C71" s="4"/>
      <c r="D71" s="4"/>
      <c r="E71" s="4"/>
      <c r="F71" s="4"/>
      <c r="G71" s="4"/>
      <c r="H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  <row r="89" spans="2:8" ht="12.75"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  <row r="97" spans="2:8" ht="12.75">
      <c r="B97" s="4"/>
      <c r="C97" s="4"/>
      <c r="D97" s="4"/>
      <c r="E97" s="4"/>
      <c r="F97" s="4"/>
      <c r="G97" s="4"/>
      <c r="H97" s="4"/>
    </row>
    <row r="98" spans="2:8" ht="12.75">
      <c r="B98" s="4"/>
      <c r="C98" s="4"/>
      <c r="D98" s="4"/>
      <c r="E98" s="4"/>
      <c r="F98" s="4"/>
      <c r="G98" s="4"/>
      <c r="H98" s="4"/>
    </row>
    <row r="99" spans="2:8" ht="12.75">
      <c r="B99" s="4"/>
      <c r="C99" s="4"/>
      <c r="D99" s="4"/>
      <c r="E99" s="4"/>
      <c r="F99" s="4"/>
      <c r="G99" s="4"/>
      <c r="H99" s="4"/>
    </row>
    <row r="100" spans="2:8" ht="12.75">
      <c r="B100" s="4"/>
      <c r="C100" s="4"/>
      <c r="D100" s="4"/>
      <c r="E100" s="4"/>
      <c r="F100" s="4"/>
      <c r="G100" s="4"/>
      <c r="H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8" ht="12.75">
      <c r="B102" s="4"/>
      <c r="C102" s="4"/>
      <c r="D102" s="4"/>
      <c r="E102" s="4"/>
      <c r="F102" s="4"/>
      <c r="G102" s="4"/>
      <c r="H102" s="4"/>
    </row>
    <row r="103" spans="2:8" ht="12.75">
      <c r="B103" s="4"/>
      <c r="C103" s="4"/>
      <c r="D103" s="4"/>
      <c r="E103" s="4"/>
      <c r="F103" s="4"/>
      <c r="G103" s="4"/>
      <c r="H103" s="4"/>
    </row>
    <row r="104" spans="2:8" ht="12.75">
      <c r="B104" s="4"/>
      <c r="C104" s="4"/>
      <c r="D104" s="4"/>
      <c r="E104" s="4"/>
      <c r="F104" s="4"/>
      <c r="G104" s="4"/>
      <c r="H104" s="4"/>
    </row>
    <row r="105" spans="2:8" ht="12.75">
      <c r="B105" s="4"/>
      <c r="C105" s="4"/>
      <c r="D105" s="4"/>
      <c r="E105" s="4"/>
      <c r="F105" s="4"/>
      <c r="G105" s="4"/>
      <c r="H105" s="4"/>
    </row>
    <row r="106" spans="2:8" ht="12.75">
      <c r="B106" s="4"/>
      <c r="C106" s="4"/>
      <c r="D106" s="4"/>
      <c r="E106" s="4"/>
      <c r="F106" s="4"/>
      <c r="G106" s="4"/>
      <c r="H106" s="4"/>
    </row>
    <row r="107" spans="2:8" ht="12.75">
      <c r="B107" s="4"/>
      <c r="C107" s="4"/>
      <c r="D107" s="4"/>
      <c r="E107" s="4"/>
      <c r="F107" s="4"/>
      <c r="G107" s="4"/>
      <c r="H107" s="4"/>
    </row>
    <row r="108" spans="2:8" ht="12.75">
      <c r="B108" s="4"/>
      <c r="C108" s="4"/>
      <c r="D108" s="4"/>
      <c r="E108" s="4"/>
      <c r="F108" s="4"/>
      <c r="G108" s="4"/>
      <c r="H108" s="4"/>
    </row>
    <row r="109" spans="2:8" ht="12.75">
      <c r="B109" s="4"/>
      <c r="C109" s="4"/>
      <c r="D109" s="4"/>
      <c r="E109" s="4"/>
      <c r="F109" s="4"/>
      <c r="G109" s="4"/>
      <c r="H109" s="4"/>
    </row>
    <row r="110" spans="2:8" ht="12.75">
      <c r="B110" s="4"/>
      <c r="C110" s="4"/>
      <c r="D110" s="4"/>
      <c r="E110" s="4"/>
      <c r="F110" s="4"/>
      <c r="G110" s="4"/>
      <c r="H110" s="4"/>
    </row>
    <row r="111" spans="2:8" ht="12.75">
      <c r="B111" s="4"/>
      <c r="C111" s="4"/>
      <c r="D111" s="4"/>
      <c r="E111" s="4"/>
      <c r="F111" s="4"/>
      <c r="G111" s="4"/>
      <c r="H111" s="4"/>
    </row>
    <row r="112" spans="2:8" ht="12.75">
      <c r="B112" s="4"/>
      <c r="C112" s="4"/>
      <c r="D112" s="4"/>
      <c r="E112" s="4"/>
      <c r="F112" s="4"/>
      <c r="G112" s="4"/>
      <c r="H112" s="4"/>
    </row>
    <row r="113" spans="2:8" ht="12.75">
      <c r="B113" s="4"/>
      <c r="C113" s="4"/>
      <c r="D113" s="4"/>
      <c r="E113" s="4"/>
      <c r="F113" s="4"/>
      <c r="G113" s="4"/>
      <c r="H113" s="4"/>
    </row>
    <row r="114" spans="2:8" ht="12.75">
      <c r="B114" s="4"/>
      <c r="C114" s="4"/>
      <c r="D114" s="4"/>
      <c r="E114" s="4"/>
      <c r="F114" s="4"/>
      <c r="G114" s="4"/>
      <c r="H114" s="4"/>
    </row>
    <row r="115" spans="2:8" ht="12.75">
      <c r="B115" s="4"/>
      <c r="C115" s="4"/>
      <c r="D115" s="4"/>
      <c r="E115" s="4"/>
      <c r="F115" s="4"/>
      <c r="G115" s="4"/>
      <c r="H115" s="4"/>
    </row>
    <row r="116" spans="2:8" ht="12.75">
      <c r="B116" s="4"/>
      <c r="C116" s="4"/>
      <c r="D116" s="4"/>
      <c r="E116" s="4"/>
      <c r="F116" s="4"/>
      <c r="G116" s="4"/>
      <c r="H116" s="4"/>
    </row>
    <row r="117" spans="2:8" ht="12.75">
      <c r="B117" s="4"/>
      <c r="C117" s="4"/>
      <c r="D117" s="4"/>
      <c r="E117" s="4"/>
      <c r="F117" s="4"/>
      <c r="G117" s="4"/>
      <c r="H117" s="4"/>
    </row>
    <row r="118" spans="2:8" ht="12.75">
      <c r="B118" s="4"/>
      <c r="C118" s="4"/>
      <c r="D118" s="4"/>
      <c r="E118" s="4"/>
      <c r="F118" s="4"/>
      <c r="G118" s="4"/>
      <c r="H118" s="4"/>
    </row>
    <row r="119" spans="2:8" ht="12.75">
      <c r="B119" s="4"/>
      <c r="C119" s="4"/>
      <c r="D119" s="4"/>
      <c r="E119" s="4"/>
      <c r="F119" s="4"/>
      <c r="G119" s="4"/>
      <c r="H119" s="4"/>
    </row>
    <row r="120" spans="2:8" ht="12.75">
      <c r="B120" s="4"/>
      <c r="C120" s="4"/>
      <c r="D120" s="4"/>
      <c r="E120" s="4"/>
      <c r="F120" s="4"/>
      <c r="G120" s="4"/>
      <c r="H120" s="4"/>
    </row>
    <row r="121" spans="2:8" ht="12.75">
      <c r="B121" s="4"/>
      <c r="C121" s="4"/>
      <c r="D121" s="4"/>
      <c r="E121" s="4"/>
      <c r="F121" s="4"/>
      <c r="G121" s="4"/>
      <c r="H121" s="4"/>
    </row>
    <row r="122" spans="2:8" ht="12.75">
      <c r="B122" s="4"/>
      <c r="C122" s="4"/>
      <c r="D122" s="4"/>
      <c r="E122" s="4"/>
      <c r="F122" s="4"/>
      <c r="G122" s="4"/>
      <c r="H122" s="4"/>
    </row>
    <row r="123" spans="2:8" ht="12.75">
      <c r="B123" s="4"/>
      <c r="C123" s="4"/>
      <c r="D123" s="4"/>
      <c r="E123" s="4"/>
      <c r="F123" s="4"/>
      <c r="G123" s="4"/>
      <c r="H123" s="4"/>
    </row>
    <row r="124" spans="2:8" ht="12.75">
      <c r="B124" s="4"/>
      <c r="C124" s="4"/>
      <c r="D124" s="4"/>
      <c r="E124" s="4"/>
      <c r="F124" s="4"/>
      <c r="G124" s="4"/>
      <c r="H124" s="4"/>
    </row>
    <row r="125" spans="2:8" ht="12.75">
      <c r="B125" s="4"/>
      <c r="C125" s="4"/>
      <c r="D125" s="4"/>
      <c r="E125" s="4"/>
      <c r="F125" s="4"/>
      <c r="G125" s="4"/>
      <c r="H125" s="4"/>
    </row>
  </sheetData>
  <sheetProtection password="C30B" sheet="1" objects="1" scenarios="1"/>
  <printOptions/>
  <pageMargins left="0.2" right="0.34" top="1" bottom="1" header="0.4921259845" footer="0.4921259845"/>
  <pageSetup horizontalDpi="600" verticalDpi="600" orientation="landscape" paperSize="9" scale="90" r:id="rId2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R34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" sqref="D4"/>
    </sheetView>
  </sheetViews>
  <sheetFormatPr defaultColWidth="9.00390625" defaultRowHeight="12.75"/>
  <cols>
    <col min="1" max="1" width="3.875" style="2" customWidth="1"/>
    <col min="2" max="2" width="32.375" style="2" customWidth="1"/>
    <col min="3" max="3" width="4.375" style="2" hidden="1" customWidth="1"/>
    <col min="4" max="17" width="12.75390625" style="2" customWidth="1"/>
    <col min="18" max="16384" width="9.125" style="2" customWidth="1"/>
  </cols>
  <sheetData>
    <row r="1" spans="2:16" ht="15.75">
      <c r="B1" s="34"/>
      <c r="C1" s="35"/>
      <c r="D1" s="36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  <c r="P1" s="38"/>
    </row>
    <row r="2" spans="1:16" ht="12.75">
      <c r="A2" s="39"/>
      <c r="B2" s="37"/>
      <c r="C2" s="40"/>
      <c r="D2" s="37"/>
      <c r="E2" s="36"/>
      <c r="F2" s="36"/>
      <c r="G2" s="36"/>
      <c r="H2" s="36"/>
      <c r="I2" s="36"/>
      <c r="J2" s="36"/>
      <c r="K2" s="36"/>
      <c r="L2" s="38"/>
      <c r="M2" s="38"/>
      <c r="N2" s="38"/>
      <c r="O2" s="38"/>
      <c r="P2" s="38"/>
    </row>
    <row r="3" spans="1:16" ht="12.75">
      <c r="A3" s="260" t="s">
        <v>109</v>
      </c>
      <c r="B3" s="41"/>
      <c r="C3" s="42"/>
      <c r="D3" s="41"/>
      <c r="E3" s="41"/>
      <c r="F3" s="41"/>
      <c r="G3" s="41"/>
      <c r="H3" s="41"/>
      <c r="I3" s="41"/>
      <c r="J3" s="41"/>
      <c r="K3" s="41"/>
      <c r="L3" s="38"/>
      <c r="M3" s="38"/>
      <c r="N3" s="38"/>
      <c r="O3" s="38"/>
      <c r="P3" s="38"/>
    </row>
    <row r="4" spans="1:17" ht="12.75">
      <c r="A4" s="259" t="s">
        <v>132</v>
      </c>
      <c r="B4" s="37"/>
      <c r="C4" s="37"/>
      <c r="D4" s="363" t="s">
        <v>136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8" ht="12.75">
      <c r="A5" s="44" t="s">
        <v>42</v>
      </c>
      <c r="B5" s="45" t="s">
        <v>8</v>
      </c>
      <c r="C5" s="46"/>
      <c r="D5" s="47">
        <f>Plán_príjmy_výdavky!F6</f>
        <v>2008</v>
      </c>
      <c r="E5" s="47">
        <f>D5+1</f>
        <v>2009</v>
      </c>
      <c r="F5" s="47">
        <f aca="true" t="shared" si="0" ref="F5:O5">E5+1</f>
        <v>2010</v>
      </c>
      <c r="G5" s="47">
        <f t="shared" si="0"/>
        <v>2011</v>
      </c>
      <c r="H5" s="47">
        <f t="shared" si="0"/>
        <v>2012</v>
      </c>
      <c r="I5" s="47">
        <f t="shared" si="0"/>
        <v>2013</v>
      </c>
      <c r="J5" s="47">
        <f t="shared" si="0"/>
        <v>2014</v>
      </c>
      <c r="K5" s="47">
        <f t="shared" si="0"/>
        <v>2015</v>
      </c>
      <c r="L5" s="47">
        <f t="shared" si="0"/>
        <v>2016</v>
      </c>
      <c r="M5" s="47">
        <f t="shared" si="0"/>
        <v>2017</v>
      </c>
      <c r="N5" s="47">
        <f t="shared" si="0"/>
        <v>2018</v>
      </c>
      <c r="O5" s="47">
        <f t="shared" si="0"/>
        <v>2019</v>
      </c>
      <c r="P5" s="47">
        <f>O5+1</f>
        <v>2020</v>
      </c>
      <c r="Q5" s="48" t="s">
        <v>65</v>
      </c>
      <c r="R5" s="4"/>
    </row>
    <row r="6" spans="1:18" ht="12.75">
      <c r="A6" s="49"/>
      <c r="B6" s="50" t="s">
        <v>44</v>
      </c>
      <c r="C6" s="51"/>
      <c r="D6" s="51">
        <v>1</v>
      </c>
      <c r="E6" s="51">
        <v>2</v>
      </c>
      <c r="F6" s="51">
        <v>3</v>
      </c>
      <c r="G6" s="51">
        <v>4</v>
      </c>
      <c r="H6" s="51">
        <v>5</v>
      </c>
      <c r="I6" s="51">
        <v>6</v>
      </c>
      <c r="J6" s="51">
        <v>7</v>
      </c>
      <c r="K6" s="51">
        <v>8</v>
      </c>
      <c r="L6" s="51">
        <v>9</v>
      </c>
      <c r="M6" s="51">
        <v>10</v>
      </c>
      <c r="N6" s="51">
        <v>11</v>
      </c>
      <c r="O6" s="51">
        <v>12</v>
      </c>
      <c r="P6" s="51">
        <v>13</v>
      </c>
      <c r="Q6" s="59"/>
      <c r="R6" s="4"/>
    </row>
    <row r="7" spans="1:18" ht="12.75">
      <c r="A7" s="173" t="s">
        <v>45</v>
      </c>
      <c r="B7" s="174" t="s">
        <v>46</v>
      </c>
      <c r="C7" s="175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2">
        <f>SUM(D7:P7)</f>
        <v>0</v>
      </c>
      <c r="R7" s="4"/>
    </row>
    <row r="8" spans="1:18" ht="12.75">
      <c r="A8" s="176" t="s">
        <v>47</v>
      </c>
      <c r="B8" s="177" t="s">
        <v>129</v>
      </c>
      <c r="C8" s="178"/>
      <c r="D8" s="333">
        <f>Plán_príjmy_výdavky!F10</f>
        <v>0</v>
      </c>
      <c r="E8" s="333">
        <f>Plán_príjmy_výdavky!G10</f>
        <v>0</v>
      </c>
      <c r="F8" s="333">
        <f>Plán_príjmy_výdavky!H10</f>
        <v>0</v>
      </c>
      <c r="G8" s="333">
        <f>Plán_príjmy_výdavky!I10</f>
        <v>0</v>
      </c>
      <c r="H8" s="333">
        <f>Plán_príjmy_výdavky!J10</f>
        <v>0</v>
      </c>
      <c r="I8" s="333">
        <f>Plán_príjmy_výdavky!K10</f>
        <v>0</v>
      </c>
      <c r="J8" s="333">
        <f>Plán_príjmy_výdavky!L10</f>
        <v>0</v>
      </c>
      <c r="K8" s="333">
        <f>Plán_príjmy_výdavky!M10</f>
        <v>0</v>
      </c>
      <c r="L8" s="333">
        <f>Plán_príjmy_výdavky!N10</f>
        <v>0</v>
      </c>
      <c r="M8" s="333">
        <f>Plán_príjmy_výdavky!O10</f>
        <v>0</v>
      </c>
      <c r="N8" s="333">
        <f>Plán_príjmy_výdavky!P10</f>
        <v>0</v>
      </c>
      <c r="O8" s="333">
        <f>Plán_príjmy_výdavky!Q10</f>
        <v>0</v>
      </c>
      <c r="P8" s="333">
        <f>Plán_príjmy_výdavky!R10</f>
        <v>0</v>
      </c>
      <c r="Q8" s="333">
        <f>SUM(D8:P8)</f>
        <v>0</v>
      </c>
      <c r="R8" s="4"/>
    </row>
    <row r="9" spans="1:18" ht="12.75">
      <c r="A9" s="176" t="s">
        <v>48</v>
      </c>
      <c r="B9" s="177" t="s">
        <v>130</v>
      </c>
      <c r="C9" s="178"/>
      <c r="D9" s="333">
        <f>Plán_príjmy_výdavky!F16</f>
        <v>0</v>
      </c>
      <c r="E9" s="333">
        <f>Plán_príjmy_výdavky!G16</f>
        <v>0</v>
      </c>
      <c r="F9" s="333">
        <f>Plán_príjmy_výdavky!H16</f>
        <v>0</v>
      </c>
      <c r="G9" s="333">
        <f>Plán_príjmy_výdavky!I16</f>
        <v>0</v>
      </c>
      <c r="H9" s="333">
        <f>Plán_príjmy_výdavky!J16</f>
        <v>0</v>
      </c>
      <c r="I9" s="333">
        <f>Plán_príjmy_výdavky!K16</f>
        <v>0</v>
      </c>
      <c r="J9" s="333">
        <f>Plán_príjmy_výdavky!L16</f>
        <v>0</v>
      </c>
      <c r="K9" s="333">
        <f>Plán_príjmy_výdavky!M16</f>
        <v>0</v>
      </c>
      <c r="L9" s="333">
        <f>Plán_príjmy_výdavky!N16</f>
        <v>0</v>
      </c>
      <c r="M9" s="333">
        <f>Plán_príjmy_výdavky!O16</f>
        <v>0</v>
      </c>
      <c r="N9" s="333">
        <f>Plán_príjmy_výdavky!P16</f>
        <v>0</v>
      </c>
      <c r="O9" s="333">
        <f>Plán_príjmy_výdavky!Q16</f>
        <v>0</v>
      </c>
      <c r="P9" s="333">
        <f>Plán_príjmy_výdavky!R16</f>
        <v>0</v>
      </c>
      <c r="Q9" s="333">
        <f>SUM(D9:P9)</f>
        <v>0</v>
      </c>
      <c r="R9" s="4"/>
    </row>
    <row r="10" spans="1:18" ht="12.75">
      <c r="A10" s="179" t="s">
        <v>49</v>
      </c>
      <c r="B10" s="180" t="s">
        <v>43</v>
      </c>
      <c r="C10" s="18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4">
        <f>SUM(D10:P10)</f>
        <v>0</v>
      </c>
      <c r="R10" s="4"/>
    </row>
    <row r="11" spans="1:18" ht="12.75" hidden="1">
      <c r="A11" s="63" t="s">
        <v>50</v>
      </c>
      <c r="B11" s="64" t="s">
        <v>108</v>
      </c>
      <c r="C11" s="65" t="s">
        <v>51</v>
      </c>
      <c r="D11" s="335">
        <f>D8-D9</f>
        <v>0</v>
      </c>
      <c r="E11" s="335">
        <f aca="true" t="shared" si="1" ref="E11:M11">E8-E9</f>
        <v>0</v>
      </c>
      <c r="F11" s="335">
        <f t="shared" si="1"/>
        <v>0</v>
      </c>
      <c r="G11" s="335">
        <f t="shared" si="1"/>
        <v>0</v>
      </c>
      <c r="H11" s="335">
        <f t="shared" si="1"/>
        <v>0</v>
      </c>
      <c r="I11" s="335">
        <f t="shared" si="1"/>
        <v>0</v>
      </c>
      <c r="J11" s="335">
        <f t="shared" si="1"/>
        <v>0</v>
      </c>
      <c r="K11" s="335">
        <f t="shared" si="1"/>
        <v>0</v>
      </c>
      <c r="L11" s="335">
        <f t="shared" si="1"/>
        <v>0</v>
      </c>
      <c r="M11" s="335">
        <f t="shared" si="1"/>
        <v>0</v>
      </c>
      <c r="N11" s="335">
        <f>N8-N9</f>
        <v>0</v>
      </c>
      <c r="O11" s="335">
        <f>O8-O9</f>
        <v>0</v>
      </c>
      <c r="P11" s="335">
        <f>P8-P9</f>
        <v>0</v>
      </c>
      <c r="Q11" s="335">
        <f>SUM(D11:P11)</f>
        <v>0</v>
      </c>
      <c r="R11" s="4"/>
    </row>
    <row r="12" spans="1:18" ht="12.75">
      <c r="A12" s="63" t="s">
        <v>52</v>
      </c>
      <c r="B12" s="64" t="s">
        <v>66</v>
      </c>
      <c r="C12" s="65"/>
      <c r="D12" s="335">
        <v>0.19</v>
      </c>
      <c r="E12" s="335">
        <v>0.19</v>
      </c>
      <c r="F12" s="335">
        <v>0.19</v>
      </c>
      <c r="G12" s="335">
        <v>0.19</v>
      </c>
      <c r="H12" s="335">
        <v>0.19</v>
      </c>
      <c r="I12" s="335">
        <v>0.19</v>
      </c>
      <c r="J12" s="335">
        <v>0.19</v>
      </c>
      <c r="K12" s="335">
        <v>0.19</v>
      </c>
      <c r="L12" s="335">
        <v>0.19</v>
      </c>
      <c r="M12" s="335">
        <v>0.19</v>
      </c>
      <c r="N12" s="335">
        <v>0.19</v>
      </c>
      <c r="O12" s="335">
        <v>0.19</v>
      </c>
      <c r="P12" s="335">
        <v>0.19</v>
      </c>
      <c r="Q12" s="336"/>
      <c r="R12" s="4"/>
    </row>
    <row r="13" spans="1:18" ht="12.75">
      <c r="A13" s="60" t="s">
        <v>53</v>
      </c>
      <c r="B13" s="61" t="s">
        <v>54</v>
      </c>
      <c r="C13" s="62"/>
      <c r="D13" s="337">
        <f>(D8-D9)*D12</f>
        <v>0</v>
      </c>
      <c r="E13" s="337">
        <f>(E8-E9)*E12</f>
        <v>0</v>
      </c>
      <c r="F13" s="337">
        <f aca="true" t="shared" si="2" ref="F13:P13">(F8-F9)*F12</f>
        <v>0</v>
      </c>
      <c r="G13" s="337">
        <f t="shared" si="2"/>
        <v>0</v>
      </c>
      <c r="H13" s="337">
        <f t="shared" si="2"/>
        <v>0</v>
      </c>
      <c r="I13" s="337">
        <f t="shared" si="2"/>
        <v>0</v>
      </c>
      <c r="J13" s="337">
        <f t="shared" si="2"/>
        <v>0</v>
      </c>
      <c r="K13" s="337">
        <f t="shared" si="2"/>
        <v>0</v>
      </c>
      <c r="L13" s="337">
        <f t="shared" si="2"/>
        <v>0</v>
      </c>
      <c r="M13" s="337">
        <f t="shared" si="2"/>
        <v>0</v>
      </c>
      <c r="N13" s="337">
        <f t="shared" si="2"/>
        <v>0</v>
      </c>
      <c r="O13" s="337">
        <f t="shared" si="2"/>
        <v>0</v>
      </c>
      <c r="P13" s="337">
        <f t="shared" si="2"/>
        <v>0</v>
      </c>
      <c r="Q13" s="338" t="s">
        <v>55</v>
      </c>
      <c r="R13" s="4"/>
    </row>
    <row r="14" spans="1:18" ht="12.75">
      <c r="A14" s="63" t="s">
        <v>56</v>
      </c>
      <c r="B14" s="64" t="s">
        <v>115</v>
      </c>
      <c r="C14" s="65"/>
      <c r="D14" s="335">
        <f>D8-D9+D10-D13</f>
        <v>0</v>
      </c>
      <c r="E14" s="335">
        <f>E8-E9+E10-E13</f>
        <v>0</v>
      </c>
      <c r="F14" s="335">
        <f aca="true" t="shared" si="3" ref="F14:P14">F8-F9+F10-F13</f>
        <v>0</v>
      </c>
      <c r="G14" s="335">
        <f t="shared" si="3"/>
        <v>0</v>
      </c>
      <c r="H14" s="335">
        <f t="shared" si="3"/>
        <v>0</v>
      </c>
      <c r="I14" s="335">
        <f t="shared" si="3"/>
        <v>0</v>
      </c>
      <c r="J14" s="335">
        <f t="shared" si="3"/>
        <v>0</v>
      </c>
      <c r="K14" s="335">
        <f t="shared" si="3"/>
        <v>0</v>
      </c>
      <c r="L14" s="335">
        <f t="shared" si="3"/>
        <v>0</v>
      </c>
      <c r="M14" s="335">
        <f t="shared" si="3"/>
        <v>0</v>
      </c>
      <c r="N14" s="335">
        <f t="shared" si="3"/>
        <v>0</v>
      </c>
      <c r="O14" s="335">
        <f t="shared" si="3"/>
        <v>0</v>
      </c>
      <c r="P14" s="335">
        <f t="shared" si="3"/>
        <v>0</v>
      </c>
      <c r="Q14" s="336" t="s">
        <v>57</v>
      </c>
      <c r="R14" s="4"/>
    </row>
    <row r="15" spans="1:18" ht="12.75">
      <c r="A15" s="66" t="s">
        <v>58</v>
      </c>
      <c r="B15" s="67" t="s">
        <v>59</v>
      </c>
      <c r="C15" s="65"/>
      <c r="D15" s="339">
        <f>D14-D7</f>
        <v>0</v>
      </c>
      <c r="E15" s="339">
        <f>E14-E7</f>
        <v>0</v>
      </c>
      <c r="F15" s="339">
        <f aca="true" t="shared" si="4" ref="F15:P15">F14-F7</f>
        <v>0</v>
      </c>
      <c r="G15" s="339">
        <f t="shared" si="4"/>
        <v>0</v>
      </c>
      <c r="H15" s="339">
        <f t="shared" si="4"/>
        <v>0</v>
      </c>
      <c r="I15" s="339">
        <f t="shared" si="4"/>
        <v>0</v>
      </c>
      <c r="J15" s="339">
        <f t="shared" si="4"/>
        <v>0</v>
      </c>
      <c r="K15" s="339">
        <f t="shared" si="4"/>
        <v>0</v>
      </c>
      <c r="L15" s="339">
        <f t="shared" si="4"/>
        <v>0</v>
      </c>
      <c r="M15" s="339">
        <f t="shared" si="4"/>
        <v>0</v>
      </c>
      <c r="N15" s="339">
        <f t="shared" si="4"/>
        <v>0</v>
      </c>
      <c r="O15" s="339">
        <f t="shared" si="4"/>
        <v>0</v>
      </c>
      <c r="P15" s="339">
        <f t="shared" si="4"/>
        <v>0</v>
      </c>
      <c r="Q15" s="69" t="s">
        <v>57</v>
      </c>
      <c r="R15" s="4"/>
    </row>
    <row r="16" spans="1:18" ht="21.75" customHeight="1">
      <c r="A16" s="60" t="s">
        <v>2</v>
      </c>
      <c r="B16" s="61" t="s">
        <v>60</v>
      </c>
      <c r="C16" s="68"/>
      <c r="D16" s="337">
        <f>D15</f>
        <v>0</v>
      </c>
      <c r="E16" s="337">
        <f aca="true" t="shared" si="5" ref="E16:M16">E15+D16</f>
        <v>0</v>
      </c>
      <c r="F16" s="337">
        <f t="shared" si="5"/>
        <v>0</v>
      </c>
      <c r="G16" s="337">
        <f t="shared" si="5"/>
        <v>0</v>
      </c>
      <c r="H16" s="337">
        <f t="shared" si="5"/>
        <v>0</v>
      </c>
      <c r="I16" s="337">
        <f t="shared" si="5"/>
        <v>0</v>
      </c>
      <c r="J16" s="337">
        <f t="shared" si="5"/>
        <v>0</v>
      </c>
      <c r="K16" s="337">
        <f t="shared" si="5"/>
        <v>0</v>
      </c>
      <c r="L16" s="337">
        <f t="shared" si="5"/>
        <v>0</v>
      </c>
      <c r="M16" s="337">
        <f t="shared" si="5"/>
        <v>0</v>
      </c>
      <c r="N16" s="337">
        <f>N15+M16</f>
        <v>0</v>
      </c>
      <c r="O16" s="337">
        <f>O15+N16</f>
        <v>0</v>
      </c>
      <c r="P16" s="337">
        <f>P15+O16</f>
        <v>0</v>
      </c>
      <c r="Q16" s="338" t="s">
        <v>55</v>
      </c>
      <c r="R16" s="4"/>
    </row>
    <row r="17" spans="1:18" ht="12.75">
      <c r="A17" s="66" t="s">
        <v>3</v>
      </c>
      <c r="B17" s="67" t="s">
        <v>61</v>
      </c>
      <c r="C17" s="65"/>
      <c r="D17" s="339">
        <f>D15/POWER(1.05,D6)</f>
        <v>0</v>
      </c>
      <c r="E17" s="339">
        <f aca="true" t="shared" si="6" ref="E17:P17">E15/POWER(1.05,E6)</f>
        <v>0</v>
      </c>
      <c r="F17" s="339">
        <f t="shared" si="6"/>
        <v>0</v>
      </c>
      <c r="G17" s="339">
        <f t="shared" si="6"/>
        <v>0</v>
      </c>
      <c r="H17" s="339">
        <f t="shared" si="6"/>
        <v>0</v>
      </c>
      <c r="I17" s="339">
        <f t="shared" si="6"/>
        <v>0</v>
      </c>
      <c r="J17" s="339">
        <f t="shared" si="6"/>
        <v>0</v>
      </c>
      <c r="K17" s="339">
        <f t="shared" si="6"/>
        <v>0</v>
      </c>
      <c r="L17" s="339">
        <f t="shared" si="6"/>
        <v>0</v>
      </c>
      <c r="M17" s="339">
        <f t="shared" si="6"/>
        <v>0</v>
      </c>
      <c r="N17" s="339">
        <f t="shared" si="6"/>
        <v>0</v>
      </c>
      <c r="O17" s="339">
        <f t="shared" si="6"/>
        <v>0</v>
      </c>
      <c r="P17" s="339">
        <f t="shared" si="6"/>
        <v>0</v>
      </c>
      <c r="Q17" s="69" t="s">
        <v>55</v>
      </c>
      <c r="R17" s="4"/>
    </row>
    <row r="18" spans="1:18" ht="24" customHeight="1">
      <c r="A18" s="66" t="s">
        <v>4</v>
      </c>
      <c r="B18" s="67" t="s">
        <v>62</v>
      </c>
      <c r="C18" s="70"/>
      <c r="D18" s="339">
        <f>D17</f>
        <v>0</v>
      </c>
      <c r="E18" s="339">
        <f aca="true" t="shared" si="7" ref="E18:M18">E17+D18</f>
        <v>0</v>
      </c>
      <c r="F18" s="339">
        <f t="shared" si="7"/>
        <v>0</v>
      </c>
      <c r="G18" s="339">
        <f t="shared" si="7"/>
        <v>0</v>
      </c>
      <c r="H18" s="339">
        <f t="shared" si="7"/>
        <v>0</v>
      </c>
      <c r="I18" s="339">
        <f t="shared" si="7"/>
        <v>0</v>
      </c>
      <c r="J18" s="339">
        <f t="shared" si="7"/>
        <v>0</v>
      </c>
      <c r="K18" s="339">
        <f t="shared" si="7"/>
        <v>0</v>
      </c>
      <c r="L18" s="339">
        <f t="shared" si="7"/>
        <v>0</v>
      </c>
      <c r="M18" s="339">
        <f t="shared" si="7"/>
        <v>0</v>
      </c>
      <c r="N18" s="339">
        <f>N17+M18</f>
        <v>0</v>
      </c>
      <c r="O18" s="339">
        <f>O17+N18</f>
        <v>0</v>
      </c>
      <c r="P18" s="339">
        <f>P17+O18</f>
        <v>0</v>
      </c>
      <c r="Q18" s="69" t="s">
        <v>55</v>
      </c>
      <c r="R18" s="4"/>
    </row>
    <row r="19" spans="1:18" ht="12.75">
      <c r="A19" s="52" t="s">
        <v>5</v>
      </c>
      <c r="B19" s="53" t="s">
        <v>63</v>
      </c>
      <c r="C19" s="43"/>
      <c r="D19" s="54" t="str">
        <f aca="true" t="shared" si="8" ref="D19:M19">IF(D18&gt;0,"Áno","NIE")</f>
        <v>NIE</v>
      </c>
      <c r="E19" s="54" t="str">
        <f t="shared" si="8"/>
        <v>NIE</v>
      </c>
      <c r="F19" s="54" t="str">
        <f t="shared" si="8"/>
        <v>NIE</v>
      </c>
      <c r="G19" s="54" t="str">
        <f t="shared" si="8"/>
        <v>NIE</v>
      </c>
      <c r="H19" s="54" t="str">
        <f t="shared" si="8"/>
        <v>NIE</v>
      </c>
      <c r="I19" s="54" t="str">
        <f t="shared" si="8"/>
        <v>NIE</v>
      </c>
      <c r="J19" s="54" t="str">
        <f t="shared" si="8"/>
        <v>NIE</v>
      </c>
      <c r="K19" s="54" t="str">
        <f t="shared" si="8"/>
        <v>NIE</v>
      </c>
      <c r="L19" s="54" t="str">
        <f t="shared" si="8"/>
        <v>NIE</v>
      </c>
      <c r="M19" s="54" t="str">
        <f t="shared" si="8"/>
        <v>NIE</v>
      </c>
      <c r="N19" s="54" t="str">
        <f>IF(N18&gt;0,"Áno","NIE")</f>
        <v>NIE</v>
      </c>
      <c r="O19" s="54" t="str">
        <f>IF(O18&gt;0,"Áno","NIE")</f>
        <v>NIE</v>
      </c>
      <c r="P19" s="54" t="str">
        <f>IF(P18&gt;0,"Áno","NIE")</f>
        <v>NIE</v>
      </c>
      <c r="Q19" s="54" t="s">
        <v>55</v>
      </c>
      <c r="R19" s="4"/>
    </row>
    <row r="20" spans="1:18" ht="12.75">
      <c r="A20" s="55">
        <v>14</v>
      </c>
      <c r="B20" s="56" t="s">
        <v>64</v>
      </c>
      <c r="C20" s="57" t="s">
        <v>21</v>
      </c>
      <c r="D20" s="57">
        <f>IF(D19="Áno",IF(C19="Áno","",D5),"")</f>
      </c>
      <c r="E20" s="57">
        <f aca="true" t="shared" si="9" ref="E20:P20">IF(E19="Áno",IF(D19="Áno","",E5),"")</f>
      </c>
      <c r="F20" s="57">
        <f t="shared" si="9"/>
      </c>
      <c r="G20" s="57">
        <f t="shared" si="9"/>
      </c>
      <c r="H20" s="57">
        <f t="shared" si="9"/>
      </c>
      <c r="I20" s="57">
        <f t="shared" si="9"/>
      </c>
      <c r="J20" s="57">
        <f t="shared" si="9"/>
      </c>
      <c r="K20" s="57">
        <f t="shared" si="9"/>
      </c>
      <c r="L20" s="57">
        <f t="shared" si="9"/>
      </c>
      <c r="M20" s="57">
        <f t="shared" si="9"/>
      </c>
      <c r="N20" s="57">
        <f t="shared" si="9"/>
      </c>
      <c r="O20" s="57">
        <f t="shared" si="9"/>
      </c>
      <c r="P20" s="57">
        <f t="shared" si="9"/>
      </c>
      <c r="Q20" s="57" t="s">
        <v>57</v>
      </c>
      <c r="R20" s="4"/>
    </row>
    <row r="21" spans="1:18" ht="12.75">
      <c r="A21" s="52" t="s">
        <v>6</v>
      </c>
      <c r="B21" s="53" t="s">
        <v>131</v>
      </c>
      <c r="C21" s="43"/>
      <c r="D21" s="340">
        <f>IF(Q7=0,0,P16/Q7)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/>
      <c r="C22" s="5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238" t="s">
        <v>106</v>
      </c>
      <c r="B23" s="212" t="s">
        <v>125</v>
      </c>
      <c r="C23" s="5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heetProtection password="C30B" sheet="1" objects="1" scenarios="1"/>
  <printOptions/>
  <pageMargins left="0.53" right="0.16" top="1" bottom="1" header="0.4921259845" footer="0.4921259845"/>
  <pageSetup horizontalDpi="600" verticalDpi="600" orientation="landscape" paperSize="9" scale="85" r:id="rId2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B1:T11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9" sqref="F9"/>
    </sheetView>
  </sheetViews>
  <sheetFormatPr defaultColWidth="9.00390625" defaultRowHeight="12.75"/>
  <cols>
    <col min="1" max="1" width="4.00390625" style="2" customWidth="1"/>
    <col min="2" max="2" width="3.25390625" style="2" customWidth="1"/>
    <col min="3" max="3" width="25.875" style="2" customWidth="1"/>
    <col min="4" max="4" width="17.375" style="2" bestFit="1" customWidth="1"/>
    <col min="5" max="5" width="0" style="2" hidden="1" customWidth="1"/>
    <col min="6" max="7" width="9.125" style="2" customWidth="1"/>
    <col min="8" max="20" width="0" style="2" hidden="1" customWidth="1"/>
    <col min="21" max="16384" width="9.125" style="2" customWidth="1"/>
  </cols>
  <sheetData>
    <row r="1" spans="3:4" ht="12.75">
      <c r="C1" s="2">
        <f>IF(B1=0,"",IF(B1&gt;1,"pozitívny","negatívny"))</f>
      </c>
      <c r="D1" s="2">
        <f>IF(B1=0,"",IF(B1&gt;1,1,0))</f>
      </c>
    </row>
    <row r="2" ht="18">
      <c r="B2" s="182" t="s">
        <v>67</v>
      </c>
    </row>
    <row r="4" spans="3:4" ht="12.75">
      <c r="C4" s="2">
        <f>IF(B4=0,"",IF(B4&gt;100,"pozitívny","negatívny"))</f>
      </c>
      <c r="D4" s="2">
        <f>IF(B4=0,"",IF(B4&gt;100,1,0))</f>
      </c>
    </row>
    <row r="5" spans="2:20" ht="12.75">
      <c r="B5" s="183"/>
      <c r="C5" s="87"/>
      <c r="D5" s="184"/>
      <c r="E5" s="87"/>
      <c r="F5" s="87"/>
      <c r="G5" s="185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185"/>
    </row>
    <row r="6" spans="2:20" ht="12.75">
      <c r="B6" s="186"/>
      <c r="C6" s="103"/>
      <c r="D6" s="187"/>
      <c r="E6" s="188" t="s">
        <v>100</v>
      </c>
      <c r="F6" s="103"/>
      <c r="G6" s="189"/>
      <c r="H6" s="188" t="s">
        <v>101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89"/>
    </row>
    <row r="7" spans="2:20" ht="12.75">
      <c r="B7" s="190" t="s">
        <v>102</v>
      </c>
      <c r="C7" s="191" t="s">
        <v>103</v>
      </c>
      <c r="D7" s="192" t="s">
        <v>28</v>
      </c>
      <c r="E7" s="197">
        <f>Príjmy_výdavky!F6</f>
        <v>2005</v>
      </c>
      <c r="F7" s="191">
        <f>Príjmy_výdavky!G6</f>
        <v>2006</v>
      </c>
      <c r="G7" s="193">
        <f>Príjmy_výdavky!H6</f>
        <v>2007</v>
      </c>
      <c r="H7" s="197">
        <f>Plán_príjmy_výdavky!F6</f>
        <v>2008</v>
      </c>
      <c r="I7" s="191">
        <f>Plán_príjmy_výdavky!G6</f>
        <v>2009</v>
      </c>
      <c r="J7" s="191">
        <f>Plán_príjmy_výdavky!H6</f>
        <v>2010</v>
      </c>
      <c r="K7" s="191">
        <f>Plán_príjmy_výdavky!I6</f>
        <v>2011</v>
      </c>
      <c r="L7" s="191">
        <f>Plán_príjmy_výdavky!J6</f>
        <v>2012</v>
      </c>
      <c r="M7" s="191">
        <f>Plán_príjmy_výdavky!K6</f>
        <v>2013</v>
      </c>
      <c r="N7" s="191">
        <f>Plán_príjmy_výdavky!L6</f>
        <v>2014</v>
      </c>
      <c r="O7" s="191">
        <f>Plán_príjmy_výdavky!M6</f>
        <v>2015</v>
      </c>
      <c r="P7" s="191">
        <f>Plán_príjmy_výdavky!N6</f>
        <v>2016</v>
      </c>
      <c r="Q7" s="191">
        <f>Plán_príjmy_výdavky!O6</f>
        <v>2017</v>
      </c>
      <c r="R7" s="191">
        <f>Plán_príjmy_výdavky!P6</f>
        <v>2018</v>
      </c>
      <c r="S7" s="191">
        <f>Plán_príjmy_výdavky!Q6</f>
        <v>2019</v>
      </c>
      <c r="T7" s="193">
        <f>Plán_príjmy_výdavky!R6</f>
        <v>2020</v>
      </c>
    </row>
    <row r="8" spans="2:20" ht="12.75">
      <c r="B8" s="93">
        <v>1</v>
      </c>
      <c r="C8" s="194" t="s">
        <v>83</v>
      </c>
      <c r="D8" s="233" t="s">
        <v>118</v>
      </c>
      <c r="E8" s="213">
        <f>IF(Príjmy_výdavky!F16=0,0,Príjmy_výdavky!F10/Príjmy_výdavky!F16)</f>
        <v>0</v>
      </c>
      <c r="F8" s="213">
        <f>IF(Príjmy_výdavky!G16=0,0,Príjmy_výdavky!G10/Príjmy_výdavky!G16)</f>
        <v>0</v>
      </c>
      <c r="G8" s="214">
        <f>IF(Príjmy_výdavky!H16=0,0,Príjmy_výdavky!H10/Príjmy_výdavky!H16)</f>
        <v>0</v>
      </c>
      <c r="H8" s="213">
        <f>IF(Plán_príjmy_výdavky!F16=0,0,Plán_príjmy_výdavky!F10/Plán_príjmy_výdavky!F16)</f>
        <v>0</v>
      </c>
      <c r="I8" s="213">
        <f>IF(Plán_príjmy_výdavky!G16=0,0,Plán_príjmy_výdavky!G10/Plán_príjmy_výdavky!G16)</f>
        <v>0</v>
      </c>
      <c r="J8" s="213">
        <f>IF(Plán_príjmy_výdavky!H16=0,0,Plán_príjmy_výdavky!H10/Plán_príjmy_výdavky!H16)</f>
        <v>0</v>
      </c>
      <c r="K8" s="213">
        <f>IF(Plán_príjmy_výdavky!I16=0,0,Plán_príjmy_výdavky!I10/Plán_príjmy_výdavky!I16)</f>
        <v>0</v>
      </c>
      <c r="L8" s="213">
        <f>IF(Plán_príjmy_výdavky!J16=0,0,Plán_príjmy_výdavky!J10/Plán_príjmy_výdavky!J16)</f>
        <v>0</v>
      </c>
      <c r="M8" s="213">
        <f>IF(Plán_príjmy_výdavky!K16=0,0,Plán_príjmy_výdavky!K10/Plán_príjmy_výdavky!K16)</f>
        <v>0</v>
      </c>
      <c r="N8" s="213">
        <f>IF(Plán_príjmy_výdavky!L16=0,0,Plán_príjmy_výdavky!L10/Plán_príjmy_výdavky!L16)</f>
        <v>0</v>
      </c>
      <c r="O8" s="213">
        <f>IF(Plán_príjmy_výdavky!M16=0,0,Plán_príjmy_výdavky!M10/Plán_príjmy_výdavky!M16)</f>
        <v>0</v>
      </c>
      <c r="P8" s="213">
        <f>IF(Plán_príjmy_výdavky!N16=0,0,Plán_príjmy_výdavky!N10/Plán_príjmy_výdavky!N16)</f>
        <v>0</v>
      </c>
      <c r="Q8" s="213">
        <f>IF(Plán_príjmy_výdavky!O16=0,0,Plán_príjmy_výdavky!O10/Plán_príjmy_výdavky!O16)</f>
        <v>0</v>
      </c>
      <c r="R8" s="213">
        <f>IF(Plán_príjmy_výdavky!P16=0,0,Plán_príjmy_výdavky!P10/Plán_príjmy_výdavky!P16)</f>
        <v>0</v>
      </c>
      <c r="S8" s="213">
        <f>IF(Plán_príjmy_výdavky!Q16=0,0,Plán_príjmy_výdavky!Q10/Plán_príjmy_výdavky!Q16)</f>
        <v>0</v>
      </c>
      <c r="T8" s="214">
        <f>IF(Plán_príjmy_výdavky!R16=0,0,Plán_príjmy_výdavky!R10/Plán_príjmy_výdavky!R16)</f>
        <v>0</v>
      </c>
    </row>
    <row r="9" spans="2:20" ht="12.75">
      <c r="B9" s="196">
        <v>2</v>
      </c>
      <c r="C9" s="195" t="s">
        <v>85</v>
      </c>
      <c r="D9" s="234" t="s">
        <v>119</v>
      </c>
      <c r="E9" s="215">
        <f>IF(Majetok_záväzky!F22=0,0,Majetok_záväzky!F28/Majetok_záväzky!F22)</f>
        <v>0</v>
      </c>
      <c r="F9" s="215">
        <f>IF(Majetok_záväzky!G22=0,0,Majetok_záväzky!G28/Majetok_záväzky!G22)</f>
        <v>0</v>
      </c>
      <c r="G9" s="216">
        <f>IF(Majetok_záväzky!H22=0,0,Majetok_záväzky!H28/Majetok_záväzky!H22)</f>
        <v>0</v>
      </c>
      <c r="H9" s="215">
        <f>IF(Plán_majetok_záväzky!F22=0,0,Plán_majetok_záväzky!F28/Plán_majetok_záväzky!F22)</f>
        <v>0</v>
      </c>
      <c r="I9" s="215">
        <f>IF(Plán_majetok_záväzky!G22=0,0,Plán_majetok_záväzky!G28/Plán_majetok_záväzky!G22)</f>
        <v>0</v>
      </c>
      <c r="J9" s="215">
        <f>IF(Plán_majetok_záväzky!H22=0,0,Plán_majetok_záväzky!H28/Plán_majetok_záväzky!H22)</f>
        <v>0</v>
      </c>
      <c r="K9" s="215">
        <f>IF(Plán_majetok_záväzky!I22=0,0,Plán_majetok_záväzky!I28/Plán_majetok_záväzky!I22)</f>
        <v>0</v>
      </c>
      <c r="L9" s="215">
        <f>IF(Plán_majetok_záväzky!J22=0,0,Plán_majetok_záväzky!J28/Plán_majetok_záväzky!J22)</f>
        <v>0</v>
      </c>
      <c r="M9" s="215">
        <f>IF(Plán_majetok_záväzky!K22=0,0,Plán_majetok_záväzky!K28/Plán_majetok_záväzky!K22)</f>
        <v>0</v>
      </c>
      <c r="N9" s="215">
        <f>IF(Plán_majetok_záväzky!L22=0,0,Plán_majetok_záväzky!L28/Plán_majetok_záväzky!L22)</f>
        <v>0</v>
      </c>
      <c r="O9" s="215">
        <f>IF(Plán_majetok_záväzky!M22=0,0,Plán_majetok_záväzky!M28/Plán_majetok_záväzky!M22)</f>
        <v>0</v>
      </c>
      <c r="P9" s="215">
        <f>IF(Plán_majetok_záväzky!N22=0,0,Plán_majetok_záväzky!N28/Plán_majetok_záväzky!N22)</f>
        <v>0</v>
      </c>
      <c r="Q9" s="215">
        <f>IF(Plán_majetok_záväzky!O22=0,0,Plán_majetok_záväzky!O28/Plán_majetok_záväzky!O22)</f>
        <v>0</v>
      </c>
      <c r="R9" s="215">
        <f>IF(Plán_majetok_záväzky!P22=0,0,Plán_majetok_záväzky!P28/Plán_majetok_záväzky!P22)</f>
        <v>0</v>
      </c>
      <c r="S9" s="215">
        <f>IF(Plán_majetok_záväzky!Q22=0,0,Plán_majetok_záväzky!Q28/Plán_majetok_záväzky!Q22)</f>
        <v>0</v>
      </c>
      <c r="T9" s="216">
        <f>IF(Plán_majetok_záväzky!R22=0,0,Plán_majetok_záväzky!R28/Plán_majetok_záväzky!R22)</f>
        <v>0</v>
      </c>
    </row>
    <row r="11" spans="2:3" ht="12.75">
      <c r="B11" s="247" t="s">
        <v>106</v>
      </c>
      <c r="C11" s="212" t="s">
        <v>125</v>
      </c>
    </row>
  </sheetData>
  <sheetProtection password="C30B"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&amp;L&amp;F</oddHeader>
  </headerFooter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password="C6CA" sheet="1" objects="1" scenarios="1"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A1:C31"/>
  <sheetViews>
    <sheetView showGridLines="0" zoomScalePageLayoutView="0" workbookViewId="0" topLeftCell="F1">
      <selection activeCell="F1" sqref="F1"/>
    </sheetView>
  </sheetViews>
  <sheetFormatPr defaultColWidth="9.00390625" defaultRowHeight="12.75"/>
  <cols>
    <col min="1" max="1" width="17.125" style="2" hidden="1" customWidth="1"/>
    <col min="2" max="2" width="19.00390625" style="2" hidden="1" customWidth="1"/>
    <col min="3" max="3" width="20.875" style="2" hidden="1" customWidth="1"/>
    <col min="4" max="4" width="17.375" style="2" hidden="1" customWidth="1"/>
    <col min="5" max="5" width="16.00390625" style="2" hidden="1" customWidth="1"/>
    <col min="6" max="16384" width="9.125" style="2" customWidth="1"/>
  </cols>
  <sheetData>
    <row r="1" ht="18">
      <c r="A1" s="33" t="s">
        <v>37</v>
      </c>
    </row>
    <row r="2" spans="1:3" ht="12.75">
      <c r="A2" s="164"/>
      <c r="B2" s="4"/>
      <c r="C2" s="4"/>
    </row>
    <row r="3" spans="1:3" ht="12.75">
      <c r="A3" s="4"/>
      <c r="B3" s="4"/>
      <c r="C3" s="4"/>
    </row>
    <row r="4" spans="1:3" ht="12.75">
      <c r="A4" s="21" t="s">
        <v>38</v>
      </c>
      <c r="B4" s="21" t="s">
        <v>39</v>
      </c>
      <c r="C4" s="75"/>
    </row>
    <row r="5" spans="1:3" ht="12.75">
      <c r="A5" s="21">
        <v>2</v>
      </c>
      <c r="B5" s="165" t="str">
        <f>Projekt!C4</f>
        <v>Vypĺňa PPA</v>
      </c>
      <c r="C5" s="23">
        <f>Projekt!C3</f>
        <v>0</v>
      </c>
    </row>
    <row r="6" spans="1:3" ht="12.75">
      <c r="A6" s="22"/>
      <c r="B6" s="24" t="str">
        <f>C11</f>
        <v>Vypĺňa PPA.xls</v>
      </c>
      <c r="C6" s="25" t="str">
        <f>Projekt!C4</f>
        <v>Vypĺňa PPA</v>
      </c>
    </row>
    <row r="7" spans="1:3" ht="12.75">
      <c r="A7" s="22" t="s">
        <v>37</v>
      </c>
      <c r="B7" s="22"/>
      <c r="C7" s="25">
        <f>Projekt!C5</f>
        <v>0</v>
      </c>
    </row>
    <row r="8" spans="1:3" ht="12.75">
      <c r="A8" s="26" t="b">
        <v>0</v>
      </c>
      <c r="B8" s="27">
        <f>IF(A8=TRUE,1,0)</f>
        <v>0</v>
      </c>
      <c r="C8" s="25">
        <f>Projekt!C6</f>
        <v>0</v>
      </c>
    </row>
    <row r="9" spans="1:3" ht="12.75">
      <c r="A9" s="28" t="b">
        <v>0</v>
      </c>
      <c r="B9" s="29">
        <f>IF(A9=TRUE,1,0)</f>
        <v>0</v>
      </c>
      <c r="C9" s="25" t="str">
        <f>Projekt!C7</f>
        <v>Vypĺňa PPA</v>
      </c>
    </row>
    <row r="10" spans="1:3" ht="12.75">
      <c r="A10" s="28" t="b">
        <v>0</v>
      </c>
      <c r="B10" s="29">
        <f>IF(A10=TRUE,1,0)</f>
        <v>0</v>
      </c>
      <c r="C10" s="32" t="str">
        <f>Projekt!C8</f>
        <v>Vypĺňa PPA</v>
      </c>
    </row>
    <row r="11" spans="1:3" ht="12.75">
      <c r="A11" s="28"/>
      <c r="B11" s="29"/>
      <c r="C11" s="21" t="str">
        <f>CONCATENATE(B5,".xls")</f>
        <v>Vypĺňa PPA.xls</v>
      </c>
    </row>
    <row r="12" spans="1:3" ht="12.75">
      <c r="A12" s="30" t="s">
        <v>40</v>
      </c>
      <c r="B12" s="31">
        <f>SUM(B8:B11)</f>
        <v>0</v>
      </c>
      <c r="C12" s="22"/>
    </row>
    <row r="14" spans="2:3" ht="12.75">
      <c r="B14" s="202" t="s">
        <v>32</v>
      </c>
      <c r="C14" s="203">
        <v>2</v>
      </c>
    </row>
    <row r="15" spans="2:3" ht="12.75">
      <c r="B15" s="200">
        <f>Životaschopnosť!E7</f>
        <v>2005</v>
      </c>
      <c r="C15" s="198"/>
    </row>
    <row r="16" spans="2:3" ht="12.75">
      <c r="B16" s="200">
        <f>B15+1</f>
        <v>2006</v>
      </c>
      <c r="C16" s="198"/>
    </row>
    <row r="17" spans="2:3" ht="12.75">
      <c r="B17" s="201">
        <f>B16+1</f>
        <v>2007</v>
      </c>
      <c r="C17" s="199"/>
    </row>
    <row r="18" ht="12.75">
      <c r="B18" s="205">
        <f aca="true" t="shared" si="0" ref="B18:B30">B17+1</f>
        <v>2008</v>
      </c>
    </row>
    <row r="19" ht="12.75">
      <c r="B19" s="200">
        <f t="shared" si="0"/>
        <v>2009</v>
      </c>
    </row>
    <row r="20" ht="12.75">
      <c r="B20" s="200">
        <f t="shared" si="0"/>
        <v>2010</v>
      </c>
    </row>
    <row r="21" ht="12.75">
      <c r="B21" s="200">
        <f t="shared" si="0"/>
        <v>2011</v>
      </c>
    </row>
    <row r="22" ht="12.75">
      <c r="B22" s="200">
        <f t="shared" si="0"/>
        <v>2012</v>
      </c>
    </row>
    <row r="23" ht="12.75">
      <c r="B23" s="200">
        <f t="shared" si="0"/>
        <v>2013</v>
      </c>
    </row>
    <row r="24" ht="12.75">
      <c r="B24" s="200">
        <f t="shared" si="0"/>
        <v>2014</v>
      </c>
    </row>
    <row r="25" ht="12.75">
      <c r="B25" s="200">
        <f t="shared" si="0"/>
        <v>2015</v>
      </c>
    </row>
    <row r="26" ht="12.75">
      <c r="B26" s="200">
        <f t="shared" si="0"/>
        <v>2016</v>
      </c>
    </row>
    <row r="27" ht="12.75">
      <c r="B27" s="200">
        <f t="shared" si="0"/>
        <v>2017</v>
      </c>
    </row>
    <row r="28" ht="12.75">
      <c r="B28" s="200">
        <f t="shared" si="0"/>
        <v>2018</v>
      </c>
    </row>
    <row r="29" ht="12.75">
      <c r="B29" s="200">
        <f t="shared" si="0"/>
        <v>2019</v>
      </c>
    </row>
    <row r="30" ht="12.75">
      <c r="B30" s="201">
        <f t="shared" si="0"/>
        <v>2020</v>
      </c>
    </row>
    <row r="31" ht="12.75">
      <c r="B31" s="204"/>
    </row>
  </sheetData>
  <sheetProtection password="C30B" sheet="1" objects="1" scenarios="1"/>
  <printOptions/>
  <pageMargins left="0.75" right="0.75" top="1" bottom="1" header="0.4921259845" footer="0.4921259845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vasilenkova</cp:lastModifiedBy>
  <cp:lastPrinted>2008-01-23T09:56:08Z</cp:lastPrinted>
  <dcterms:created xsi:type="dcterms:W3CDTF">2004-02-26T14:27:52Z</dcterms:created>
  <dcterms:modified xsi:type="dcterms:W3CDTF">2010-05-07T07:28:05Z</dcterms:modified>
  <cp:category/>
  <cp:version/>
  <cp:contentType/>
  <cp:contentStatus/>
</cp:coreProperties>
</file>